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2828_Rekonstrukce administrativní budovy na CM ZR\"/>
    </mc:Choice>
  </mc:AlternateContent>
  <xr:revisionPtr revIDLastSave="0" documentId="8_{3CC74C53-4497-4A65-854C-A8072735D28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0 Naklady" sheetId="12" r:id="rId4"/>
    <sheet name="001 0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'00 000 Naklady'!$1:$7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'00 000 Naklady'!$A$1:$X$16</definedName>
    <definedName name="_xlnm.Print_Area" localSheetId="4">'001 001 Pol'!$A$1:$X$964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0" i="1" l="1"/>
  <c r="I20" i="1" s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H44" i="1" s="1"/>
  <c r="I44" i="1" s="1"/>
  <c r="G43" i="1"/>
  <c r="F43" i="1"/>
  <c r="H43" i="1" s="1"/>
  <c r="I43" i="1" s="1"/>
  <c r="G41" i="1"/>
  <c r="F41" i="1"/>
  <c r="G40" i="1"/>
  <c r="F40" i="1"/>
  <c r="G39" i="1"/>
  <c r="F39" i="1"/>
  <c r="G963" i="13"/>
  <c r="BA953" i="13"/>
  <c r="BA948" i="13"/>
  <c r="BA302" i="13"/>
  <c r="BA298" i="13"/>
  <c r="BA294" i="13"/>
  <c r="BA226" i="13"/>
  <c r="BA195" i="13"/>
  <c r="G8" i="13"/>
  <c r="V8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G12" i="13"/>
  <c r="V12" i="13"/>
  <c r="G13" i="13"/>
  <c r="I13" i="13"/>
  <c r="K13" i="13"/>
  <c r="K12" i="13" s="1"/>
  <c r="M13" i="13"/>
  <c r="O13" i="13"/>
  <c r="Q13" i="13"/>
  <c r="Q12" i="13" s="1"/>
  <c r="V13" i="13"/>
  <c r="G26" i="13"/>
  <c r="I26" i="13"/>
  <c r="K26" i="13"/>
  <c r="M26" i="13"/>
  <c r="O26" i="13"/>
  <c r="O12" i="13" s="1"/>
  <c r="Q26" i="13"/>
  <c r="V26" i="13"/>
  <c r="G33" i="13"/>
  <c r="I33" i="13"/>
  <c r="I12" i="13" s="1"/>
  <c r="K33" i="13"/>
  <c r="M33" i="13"/>
  <c r="O33" i="13"/>
  <c r="Q33" i="13"/>
  <c r="V33" i="13"/>
  <c r="G41" i="13"/>
  <c r="M41" i="13" s="1"/>
  <c r="I41" i="13"/>
  <c r="K41" i="13"/>
  <c r="O41" i="13"/>
  <c r="Q41" i="13"/>
  <c r="V41" i="13"/>
  <c r="G46" i="13"/>
  <c r="M46" i="13" s="1"/>
  <c r="I46" i="13"/>
  <c r="K46" i="13"/>
  <c r="O46" i="13"/>
  <c r="Q46" i="13"/>
  <c r="V46" i="13"/>
  <c r="G52" i="13"/>
  <c r="I52" i="13"/>
  <c r="K52" i="13"/>
  <c r="K51" i="13" s="1"/>
  <c r="M52" i="13"/>
  <c r="O52" i="13"/>
  <c r="Q52" i="13"/>
  <c r="Q51" i="13" s="1"/>
  <c r="V52" i="13"/>
  <c r="G58" i="13"/>
  <c r="I58" i="13"/>
  <c r="K58" i="13"/>
  <c r="M58" i="13"/>
  <c r="O58" i="13"/>
  <c r="O51" i="13" s="1"/>
  <c r="Q58" i="13"/>
  <c r="V58" i="13"/>
  <c r="G64" i="13"/>
  <c r="I64" i="13"/>
  <c r="I51" i="13" s="1"/>
  <c r="K64" i="13"/>
  <c r="M64" i="13"/>
  <c r="O64" i="13"/>
  <c r="Q64" i="13"/>
  <c r="V64" i="13"/>
  <c r="G129" i="13"/>
  <c r="M129" i="13" s="1"/>
  <c r="I129" i="13"/>
  <c r="K129" i="13"/>
  <c r="O129" i="13"/>
  <c r="Q129" i="13"/>
  <c r="V129" i="13"/>
  <c r="G194" i="13"/>
  <c r="M194" i="13" s="1"/>
  <c r="I194" i="13"/>
  <c r="K194" i="13"/>
  <c r="O194" i="13"/>
  <c r="Q194" i="13"/>
  <c r="V194" i="13"/>
  <c r="G199" i="13"/>
  <c r="M199" i="13" s="1"/>
  <c r="I199" i="13"/>
  <c r="K199" i="13"/>
  <c r="O199" i="13"/>
  <c r="Q199" i="13"/>
  <c r="V199" i="13"/>
  <c r="V51" i="13" s="1"/>
  <c r="G204" i="13"/>
  <c r="I204" i="13"/>
  <c r="K204" i="13"/>
  <c r="M204" i="13"/>
  <c r="O204" i="13"/>
  <c r="Q204" i="13"/>
  <c r="V204" i="13"/>
  <c r="G208" i="13"/>
  <c r="I208" i="13"/>
  <c r="K208" i="13"/>
  <c r="M208" i="13"/>
  <c r="O208" i="13"/>
  <c r="Q208" i="13"/>
  <c r="V208" i="13"/>
  <c r="G214" i="13"/>
  <c r="I214" i="13"/>
  <c r="K214" i="13"/>
  <c r="M214" i="13"/>
  <c r="O214" i="13"/>
  <c r="Q214" i="13"/>
  <c r="V214" i="13"/>
  <c r="G218" i="13"/>
  <c r="M218" i="13" s="1"/>
  <c r="I218" i="13"/>
  <c r="K218" i="13"/>
  <c r="O218" i="13"/>
  <c r="Q218" i="13"/>
  <c r="V218" i="13"/>
  <c r="G221" i="13"/>
  <c r="M221" i="13" s="1"/>
  <c r="I221" i="13"/>
  <c r="K221" i="13"/>
  <c r="O221" i="13"/>
  <c r="Q221" i="13"/>
  <c r="V221" i="13"/>
  <c r="G225" i="13"/>
  <c r="M225" i="13" s="1"/>
  <c r="I225" i="13"/>
  <c r="K225" i="13"/>
  <c r="O225" i="13"/>
  <c r="Q225" i="13"/>
  <c r="V225" i="13"/>
  <c r="G236" i="13"/>
  <c r="I236" i="13"/>
  <c r="K236" i="13"/>
  <c r="M236" i="13"/>
  <c r="O236" i="13"/>
  <c r="Q236" i="13"/>
  <c r="V236" i="13"/>
  <c r="O252" i="13"/>
  <c r="G253" i="13"/>
  <c r="G252" i="13" s="1"/>
  <c r="I253" i="13"/>
  <c r="I252" i="13" s="1"/>
  <c r="K253" i="13"/>
  <c r="M253" i="13"/>
  <c r="M252" i="13" s="1"/>
  <c r="O253" i="13"/>
  <c r="Q253" i="13"/>
  <c r="V253" i="13"/>
  <c r="V252" i="13" s="1"/>
  <c r="G260" i="13"/>
  <c r="M260" i="13" s="1"/>
  <c r="I260" i="13"/>
  <c r="K260" i="13"/>
  <c r="K252" i="13" s="1"/>
  <c r="O260" i="13"/>
  <c r="Q260" i="13"/>
  <c r="V260" i="13"/>
  <c r="G264" i="13"/>
  <c r="M264" i="13" s="1"/>
  <c r="I264" i="13"/>
  <c r="K264" i="13"/>
  <c r="O264" i="13"/>
  <c r="Q264" i="13"/>
  <c r="Q252" i="13" s="1"/>
  <c r="V264" i="13"/>
  <c r="G268" i="13"/>
  <c r="V268" i="13"/>
  <c r="G269" i="13"/>
  <c r="I269" i="13"/>
  <c r="K269" i="13"/>
  <c r="K268" i="13" s="1"/>
  <c r="M269" i="13"/>
  <c r="M268" i="13" s="1"/>
  <c r="O269" i="13"/>
  <c r="Q269" i="13"/>
  <c r="Q268" i="13" s="1"/>
  <c r="V269" i="13"/>
  <c r="G272" i="13"/>
  <c r="I272" i="13"/>
  <c r="K272" i="13"/>
  <c r="M272" i="13"/>
  <c r="O272" i="13"/>
  <c r="O268" i="13" s="1"/>
  <c r="Q272" i="13"/>
  <c r="V272" i="13"/>
  <c r="G274" i="13"/>
  <c r="I274" i="13"/>
  <c r="I268" i="13" s="1"/>
  <c r="K274" i="13"/>
  <c r="M274" i="13"/>
  <c r="O274" i="13"/>
  <c r="Q274" i="13"/>
  <c r="V274" i="13"/>
  <c r="G279" i="13"/>
  <c r="K279" i="13"/>
  <c r="V279" i="13"/>
  <c r="G280" i="13"/>
  <c r="M280" i="13" s="1"/>
  <c r="M279" i="13" s="1"/>
  <c r="I280" i="13"/>
  <c r="I279" i="13" s="1"/>
  <c r="K280" i="13"/>
  <c r="O280" i="13"/>
  <c r="O279" i="13" s="1"/>
  <c r="Q280" i="13"/>
  <c r="Q279" i="13" s="1"/>
  <c r="V280" i="13"/>
  <c r="G285" i="13"/>
  <c r="I285" i="13"/>
  <c r="V285" i="13"/>
  <c r="G286" i="13"/>
  <c r="I286" i="13"/>
  <c r="K286" i="13"/>
  <c r="K285" i="13" s="1"/>
  <c r="M286" i="13"/>
  <c r="M285" i="13" s="1"/>
  <c r="O286" i="13"/>
  <c r="Q286" i="13"/>
  <c r="Q285" i="13" s="1"/>
  <c r="V286" i="13"/>
  <c r="G291" i="13"/>
  <c r="I291" i="13"/>
  <c r="K291" i="13"/>
  <c r="M291" i="13"/>
  <c r="O291" i="13"/>
  <c r="O285" i="13" s="1"/>
  <c r="Q291" i="13"/>
  <c r="V291" i="13"/>
  <c r="G293" i="13"/>
  <c r="G292" i="13" s="1"/>
  <c r="I293" i="13"/>
  <c r="K293" i="13"/>
  <c r="K292" i="13" s="1"/>
  <c r="O293" i="13"/>
  <c r="Q293" i="13"/>
  <c r="Q292" i="13" s="1"/>
  <c r="V293" i="13"/>
  <c r="V292" i="13" s="1"/>
  <c r="G297" i="13"/>
  <c r="M297" i="13" s="1"/>
  <c r="I297" i="13"/>
  <c r="I292" i="13" s="1"/>
  <c r="K297" i="13"/>
  <c r="O297" i="13"/>
  <c r="Q297" i="13"/>
  <c r="V297" i="13"/>
  <c r="G301" i="13"/>
  <c r="M301" i="13" s="1"/>
  <c r="I301" i="13"/>
  <c r="K301" i="13"/>
  <c r="O301" i="13"/>
  <c r="O292" i="13" s="1"/>
  <c r="Q301" i="13"/>
  <c r="V301" i="13"/>
  <c r="G305" i="13"/>
  <c r="I305" i="13"/>
  <c r="K305" i="13"/>
  <c r="M305" i="13"/>
  <c r="O305" i="13"/>
  <c r="Q305" i="13"/>
  <c r="V305" i="13"/>
  <c r="G318" i="13"/>
  <c r="I318" i="13"/>
  <c r="K318" i="13"/>
  <c r="M318" i="13"/>
  <c r="O318" i="13"/>
  <c r="Q318" i="13"/>
  <c r="V318" i="13"/>
  <c r="G323" i="13"/>
  <c r="I323" i="13"/>
  <c r="K323" i="13"/>
  <c r="M323" i="13"/>
  <c r="O323" i="13"/>
  <c r="Q323" i="13"/>
  <c r="V323" i="13"/>
  <c r="G344" i="13"/>
  <c r="M344" i="13" s="1"/>
  <c r="I344" i="13"/>
  <c r="K344" i="13"/>
  <c r="O344" i="13"/>
  <c r="Q344" i="13"/>
  <c r="V344" i="13"/>
  <c r="G352" i="13"/>
  <c r="M352" i="13" s="1"/>
  <c r="I352" i="13"/>
  <c r="K352" i="13"/>
  <c r="O352" i="13"/>
  <c r="Q352" i="13"/>
  <c r="V352" i="13"/>
  <c r="G355" i="13"/>
  <c r="M355" i="13" s="1"/>
  <c r="I355" i="13"/>
  <c r="K355" i="13"/>
  <c r="O355" i="13"/>
  <c r="Q355" i="13"/>
  <c r="V355" i="13"/>
  <c r="G358" i="13"/>
  <c r="I358" i="13"/>
  <c r="K358" i="13"/>
  <c r="M358" i="13"/>
  <c r="O358" i="13"/>
  <c r="Q358" i="13"/>
  <c r="V358" i="13"/>
  <c r="G362" i="13"/>
  <c r="I362" i="13"/>
  <c r="K362" i="13"/>
  <c r="M362" i="13"/>
  <c r="O362" i="13"/>
  <c r="Q362" i="13"/>
  <c r="V362" i="13"/>
  <c r="G366" i="13"/>
  <c r="I366" i="13"/>
  <c r="K366" i="13"/>
  <c r="M366" i="13"/>
  <c r="O366" i="13"/>
  <c r="Q366" i="13"/>
  <c r="V366" i="13"/>
  <c r="G369" i="13"/>
  <c r="M369" i="13" s="1"/>
  <c r="I369" i="13"/>
  <c r="K369" i="13"/>
  <c r="O369" i="13"/>
  <c r="Q369" i="13"/>
  <c r="V369" i="13"/>
  <c r="G387" i="13"/>
  <c r="M387" i="13" s="1"/>
  <c r="I387" i="13"/>
  <c r="K387" i="13"/>
  <c r="O387" i="13"/>
  <c r="Q387" i="13"/>
  <c r="V387" i="13"/>
  <c r="G390" i="13"/>
  <c r="M390" i="13" s="1"/>
  <c r="I390" i="13"/>
  <c r="K390" i="13"/>
  <c r="O390" i="13"/>
  <c r="Q390" i="13"/>
  <c r="V390" i="13"/>
  <c r="G391" i="13"/>
  <c r="I391" i="13"/>
  <c r="K391" i="13"/>
  <c r="M391" i="13"/>
  <c r="O391" i="13"/>
  <c r="Q391" i="13"/>
  <c r="V391" i="13"/>
  <c r="K393" i="13"/>
  <c r="O393" i="13"/>
  <c r="Q393" i="13"/>
  <c r="G394" i="13"/>
  <c r="G393" i="13" s="1"/>
  <c r="I394" i="13"/>
  <c r="I393" i="13" s="1"/>
  <c r="K394" i="13"/>
  <c r="M394" i="13"/>
  <c r="M393" i="13" s="1"/>
  <c r="O394" i="13"/>
  <c r="Q394" i="13"/>
  <c r="V394" i="13"/>
  <c r="V393" i="13" s="1"/>
  <c r="K399" i="13"/>
  <c r="G400" i="13"/>
  <c r="M400" i="13" s="1"/>
  <c r="I400" i="13"/>
  <c r="I399" i="13" s="1"/>
  <c r="K400" i="13"/>
  <c r="O400" i="13"/>
  <c r="O399" i="13" s="1"/>
  <c r="Q400" i="13"/>
  <c r="Q399" i="13" s="1"/>
  <c r="V400" i="13"/>
  <c r="G415" i="13"/>
  <c r="M415" i="13" s="1"/>
  <c r="I415" i="13"/>
  <c r="K415" i="13"/>
  <c r="O415" i="13"/>
  <c r="Q415" i="13"/>
  <c r="V415" i="13"/>
  <c r="V399" i="13" s="1"/>
  <c r="G427" i="13"/>
  <c r="I427" i="13"/>
  <c r="K427" i="13"/>
  <c r="M427" i="13"/>
  <c r="O427" i="13"/>
  <c r="Q427" i="13"/>
  <c r="V427" i="13"/>
  <c r="G435" i="13"/>
  <c r="I435" i="13"/>
  <c r="K435" i="13"/>
  <c r="M435" i="13"/>
  <c r="O435" i="13"/>
  <c r="Q435" i="13"/>
  <c r="V435" i="13"/>
  <c r="G443" i="13"/>
  <c r="I443" i="13"/>
  <c r="K443" i="13"/>
  <c r="M443" i="13"/>
  <c r="O443" i="13"/>
  <c r="Q443" i="13"/>
  <c r="V443" i="13"/>
  <c r="G445" i="13"/>
  <c r="K445" i="13"/>
  <c r="V445" i="13"/>
  <c r="G446" i="13"/>
  <c r="M446" i="13" s="1"/>
  <c r="M445" i="13" s="1"/>
  <c r="I446" i="13"/>
  <c r="I445" i="13" s="1"/>
  <c r="K446" i="13"/>
  <c r="O446" i="13"/>
  <c r="O445" i="13" s="1"/>
  <c r="Q446" i="13"/>
  <c r="Q445" i="13" s="1"/>
  <c r="V446" i="13"/>
  <c r="G447" i="13"/>
  <c r="V447" i="13"/>
  <c r="G448" i="13"/>
  <c r="I448" i="13"/>
  <c r="K448" i="13"/>
  <c r="K447" i="13" s="1"/>
  <c r="M448" i="13"/>
  <c r="M447" i="13" s="1"/>
  <c r="O448" i="13"/>
  <c r="Q448" i="13"/>
  <c r="Q447" i="13" s="1"/>
  <c r="V448" i="13"/>
  <c r="G451" i="13"/>
  <c r="I451" i="13"/>
  <c r="K451" i="13"/>
  <c r="M451" i="13"/>
  <c r="O451" i="13"/>
  <c r="O447" i="13" s="1"/>
  <c r="Q451" i="13"/>
  <c r="V451" i="13"/>
  <c r="G454" i="13"/>
  <c r="I454" i="13"/>
  <c r="I447" i="13" s="1"/>
  <c r="K454" i="13"/>
  <c r="M454" i="13"/>
  <c r="O454" i="13"/>
  <c r="Q454" i="13"/>
  <c r="V454" i="13"/>
  <c r="K457" i="13"/>
  <c r="G458" i="13"/>
  <c r="M458" i="13" s="1"/>
  <c r="I458" i="13"/>
  <c r="I457" i="13" s="1"/>
  <c r="K458" i="13"/>
  <c r="O458" i="13"/>
  <c r="O457" i="13" s="1"/>
  <c r="Q458" i="13"/>
  <c r="Q457" i="13" s="1"/>
  <c r="V458" i="13"/>
  <c r="G461" i="13"/>
  <c r="M461" i="13" s="1"/>
  <c r="I461" i="13"/>
  <c r="K461" i="13"/>
  <c r="O461" i="13"/>
  <c r="Q461" i="13"/>
  <c r="V461" i="13"/>
  <c r="V457" i="13" s="1"/>
  <c r="G464" i="13"/>
  <c r="I464" i="13"/>
  <c r="K464" i="13"/>
  <c r="M464" i="13"/>
  <c r="O464" i="13"/>
  <c r="Q464" i="13"/>
  <c r="V464" i="13"/>
  <c r="G470" i="13"/>
  <c r="I470" i="13"/>
  <c r="K470" i="13"/>
  <c r="M470" i="13"/>
  <c r="O470" i="13"/>
  <c r="Q470" i="13"/>
  <c r="V470" i="13"/>
  <c r="G476" i="13"/>
  <c r="I476" i="13"/>
  <c r="K476" i="13"/>
  <c r="M476" i="13"/>
  <c r="O476" i="13"/>
  <c r="Q476" i="13"/>
  <c r="V476" i="13"/>
  <c r="G483" i="13"/>
  <c r="M483" i="13" s="1"/>
  <c r="I483" i="13"/>
  <c r="I482" i="13" s="1"/>
  <c r="K483" i="13"/>
  <c r="O483" i="13"/>
  <c r="O482" i="13" s="1"/>
  <c r="Q483" i="13"/>
  <c r="Q482" i="13" s="1"/>
  <c r="V483" i="13"/>
  <c r="G510" i="13"/>
  <c r="M510" i="13" s="1"/>
  <c r="I510" i="13"/>
  <c r="K510" i="13"/>
  <c r="O510" i="13"/>
  <c r="Q510" i="13"/>
  <c r="V510" i="13"/>
  <c r="V482" i="13" s="1"/>
  <c r="G537" i="13"/>
  <c r="I537" i="13"/>
  <c r="K537" i="13"/>
  <c r="M537" i="13"/>
  <c r="O537" i="13"/>
  <c r="Q537" i="13"/>
  <c r="V537" i="13"/>
  <c r="G542" i="13"/>
  <c r="I542" i="13"/>
  <c r="K542" i="13"/>
  <c r="M542" i="13"/>
  <c r="O542" i="13"/>
  <c r="Q542" i="13"/>
  <c r="V542" i="13"/>
  <c r="G574" i="13"/>
  <c r="I574" i="13"/>
  <c r="K574" i="13"/>
  <c r="M574" i="13"/>
  <c r="O574" i="13"/>
  <c r="Q574" i="13"/>
  <c r="V574" i="13"/>
  <c r="G579" i="13"/>
  <c r="M579" i="13" s="1"/>
  <c r="I579" i="13"/>
  <c r="K579" i="13"/>
  <c r="K482" i="13" s="1"/>
  <c r="O579" i="13"/>
  <c r="Q579" i="13"/>
  <c r="V579" i="13"/>
  <c r="G580" i="13"/>
  <c r="M580" i="13" s="1"/>
  <c r="I580" i="13"/>
  <c r="K580" i="13"/>
  <c r="O580" i="13"/>
  <c r="Q580" i="13"/>
  <c r="V580" i="13"/>
  <c r="G585" i="13"/>
  <c r="M585" i="13" s="1"/>
  <c r="I585" i="13"/>
  <c r="K585" i="13"/>
  <c r="O585" i="13"/>
  <c r="Q585" i="13"/>
  <c r="V585" i="13"/>
  <c r="G625" i="13"/>
  <c r="I625" i="13"/>
  <c r="K625" i="13"/>
  <c r="M625" i="13"/>
  <c r="O625" i="13"/>
  <c r="Q625" i="13"/>
  <c r="V625" i="13"/>
  <c r="O627" i="13"/>
  <c r="G628" i="13"/>
  <c r="G627" i="13" s="1"/>
  <c r="I628" i="13"/>
  <c r="I627" i="13" s="1"/>
  <c r="K628" i="13"/>
  <c r="M628" i="13"/>
  <c r="O628" i="13"/>
  <c r="Q628" i="13"/>
  <c r="V628" i="13"/>
  <c r="V627" i="13" s="1"/>
  <c r="G644" i="13"/>
  <c r="M644" i="13" s="1"/>
  <c r="I644" i="13"/>
  <c r="K644" i="13"/>
  <c r="K627" i="13" s="1"/>
  <c r="O644" i="13"/>
  <c r="Q644" i="13"/>
  <c r="V644" i="13"/>
  <c r="G660" i="13"/>
  <c r="M660" i="13" s="1"/>
  <c r="I660" i="13"/>
  <c r="K660" i="13"/>
  <c r="O660" i="13"/>
  <c r="Q660" i="13"/>
  <c r="Q627" i="13" s="1"/>
  <c r="V660" i="13"/>
  <c r="G662" i="13"/>
  <c r="G663" i="13"/>
  <c r="I663" i="13"/>
  <c r="K663" i="13"/>
  <c r="K662" i="13" s="1"/>
  <c r="M663" i="13"/>
  <c r="O663" i="13"/>
  <c r="Q663" i="13"/>
  <c r="Q662" i="13" s="1"/>
  <c r="V663" i="13"/>
  <c r="G676" i="13"/>
  <c r="I676" i="13"/>
  <c r="K676" i="13"/>
  <c r="M676" i="13"/>
  <c r="O676" i="13"/>
  <c r="O662" i="13" s="1"/>
  <c r="Q676" i="13"/>
  <c r="V676" i="13"/>
  <c r="G689" i="13"/>
  <c r="I689" i="13"/>
  <c r="I662" i="13" s="1"/>
  <c r="K689" i="13"/>
  <c r="M689" i="13"/>
  <c r="O689" i="13"/>
  <c r="Q689" i="13"/>
  <c r="V689" i="13"/>
  <c r="G702" i="13"/>
  <c r="M702" i="13" s="1"/>
  <c r="I702" i="13"/>
  <c r="K702" i="13"/>
  <c r="O702" i="13"/>
  <c r="Q702" i="13"/>
  <c r="V702" i="13"/>
  <c r="G715" i="13"/>
  <c r="M715" i="13" s="1"/>
  <c r="I715" i="13"/>
  <c r="K715" i="13"/>
  <c r="O715" i="13"/>
  <c r="Q715" i="13"/>
  <c r="V715" i="13"/>
  <c r="G718" i="13"/>
  <c r="M718" i="13" s="1"/>
  <c r="I718" i="13"/>
  <c r="K718" i="13"/>
  <c r="O718" i="13"/>
  <c r="Q718" i="13"/>
  <c r="V718" i="13"/>
  <c r="V662" i="13" s="1"/>
  <c r="G722" i="13"/>
  <c r="I722" i="13"/>
  <c r="K722" i="13"/>
  <c r="M722" i="13"/>
  <c r="O722" i="13"/>
  <c r="Q722" i="13"/>
  <c r="V722" i="13"/>
  <c r="G749" i="13"/>
  <c r="I749" i="13"/>
  <c r="K749" i="13"/>
  <c r="M749" i="13"/>
  <c r="O749" i="13"/>
  <c r="Q749" i="13"/>
  <c r="V749" i="13"/>
  <c r="G751" i="13"/>
  <c r="G750" i="13" s="1"/>
  <c r="I751" i="13"/>
  <c r="K751" i="13"/>
  <c r="K750" i="13" s="1"/>
  <c r="O751" i="13"/>
  <c r="Q751" i="13"/>
  <c r="Q750" i="13" s="1"/>
  <c r="V751" i="13"/>
  <c r="V750" i="13" s="1"/>
  <c r="G756" i="13"/>
  <c r="M756" i="13" s="1"/>
  <c r="I756" i="13"/>
  <c r="I750" i="13" s="1"/>
  <c r="K756" i="13"/>
  <c r="O756" i="13"/>
  <c r="Q756" i="13"/>
  <c r="V756" i="13"/>
  <c r="G761" i="13"/>
  <c r="M761" i="13" s="1"/>
  <c r="I761" i="13"/>
  <c r="K761" i="13"/>
  <c r="O761" i="13"/>
  <c r="O750" i="13" s="1"/>
  <c r="Q761" i="13"/>
  <c r="V761" i="13"/>
  <c r="G766" i="13"/>
  <c r="I766" i="13"/>
  <c r="K766" i="13"/>
  <c r="M766" i="13"/>
  <c r="O766" i="13"/>
  <c r="Q766" i="13"/>
  <c r="V766" i="13"/>
  <c r="O771" i="13"/>
  <c r="G772" i="13"/>
  <c r="G771" i="13" s="1"/>
  <c r="I772" i="13"/>
  <c r="I771" i="13" s="1"/>
  <c r="K772" i="13"/>
  <c r="M772" i="13"/>
  <c r="M771" i="13" s="1"/>
  <c r="O772" i="13"/>
  <c r="Q772" i="13"/>
  <c r="V772" i="13"/>
  <c r="V771" i="13" s="1"/>
  <c r="G779" i="13"/>
  <c r="M779" i="13" s="1"/>
  <c r="I779" i="13"/>
  <c r="K779" i="13"/>
  <c r="K771" i="13" s="1"/>
  <c r="O779" i="13"/>
  <c r="Q779" i="13"/>
  <c r="V779" i="13"/>
  <c r="G847" i="13"/>
  <c r="M847" i="13" s="1"/>
  <c r="I847" i="13"/>
  <c r="K847" i="13"/>
  <c r="O847" i="13"/>
  <c r="Q847" i="13"/>
  <c r="Q771" i="13" s="1"/>
  <c r="V847" i="13"/>
  <c r="G915" i="13"/>
  <c r="I915" i="13"/>
  <c r="V915" i="13"/>
  <c r="G916" i="13"/>
  <c r="I916" i="13"/>
  <c r="K916" i="13"/>
  <c r="K915" i="13" s="1"/>
  <c r="M916" i="13"/>
  <c r="M915" i="13" s="1"/>
  <c r="O916" i="13"/>
  <c r="Q916" i="13"/>
  <c r="Q915" i="13" s="1"/>
  <c r="V916" i="13"/>
  <c r="G919" i="13"/>
  <c r="I919" i="13"/>
  <c r="K919" i="13"/>
  <c r="M919" i="13"/>
  <c r="O919" i="13"/>
  <c r="O915" i="13" s="1"/>
  <c r="Q919" i="13"/>
  <c r="V919" i="13"/>
  <c r="I922" i="13"/>
  <c r="O922" i="13"/>
  <c r="G923" i="13"/>
  <c r="M923" i="13" s="1"/>
  <c r="M922" i="13" s="1"/>
  <c r="I923" i="13"/>
  <c r="K923" i="13"/>
  <c r="K922" i="13" s="1"/>
  <c r="O923" i="13"/>
  <c r="Q923" i="13"/>
  <c r="Q922" i="13" s="1"/>
  <c r="V923" i="13"/>
  <c r="V922" i="13" s="1"/>
  <c r="I924" i="13"/>
  <c r="K924" i="13"/>
  <c r="G925" i="13"/>
  <c r="M925" i="13" s="1"/>
  <c r="M924" i="13" s="1"/>
  <c r="I925" i="13"/>
  <c r="K925" i="13"/>
  <c r="O925" i="13"/>
  <c r="O924" i="13" s="1"/>
  <c r="Q925" i="13"/>
  <c r="Q924" i="13" s="1"/>
  <c r="V925" i="13"/>
  <c r="V924" i="13" s="1"/>
  <c r="G927" i="13"/>
  <c r="I927" i="13"/>
  <c r="I926" i="13" s="1"/>
  <c r="K927" i="13"/>
  <c r="K926" i="13" s="1"/>
  <c r="M927" i="13"/>
  <c r="O927" i="13"/>
  <c r="O926" i="13" s="1"/>
  <c r="Q927" i="13"/>
  <c r="V927" i="13"/>
  <c r="G931" i="13"/>
  <c r="I931" i="13"/>
  <c r="K931" i="13"/>
  <c r="M931" i="13"/>
  <c r="O931" i="13"/>
  <c r="Q931" i="13"/>
  <c r="V931" i="13"/>
  <c r="G935" i="13"/>
  <c r="I935" i="13"/>
  <c r="K935" i="13"/>
  <c r="M935" i="13"/>
  <c r="O935" i="13"/>
  <c r="Q935" i="13"/>
  <c r="V935" i="13"/>
  <c r="G939" i="13"/>
  <c r="M939" i="13" s="1"/>
  <c r="I939" i="13"/>
  <c r="K939" i="13"/>
  <c r="O939" i="13"/>
  <c r="Q939" i="13"/>
  <c r="V939" i="13"/>
  <c r="G943" i="13"/>
  <c r="G926" i="13" s="1"/>
  <c r="I943" i="13"/>
  <c r="K943" i="13"/>
  <c r="O943" i="13"/>
  <c r="Q943" i="13"/>
  <c r="V943" i="13"/>
  <c r="V926" i="13" s="1"/>
  <c r="G947" i="13"/>
  <c r="M947" i="13" s="1"/>
  <c r="I947" i="13"/>
  <c r="K947" i="13"/>
  <c r="O947" i="13"/>
  <c r="Q947" i="13"/>
  <c r="Q926" i="13" s="1"/>
  <c r="V947" i="13"/>
  <c r="G952" i="13"/>
  <c r="I952" i="13"/>
  <c r="K952" i="13"/>
  <c r="M952" i="13"/>
  <c r="O952" i="13"/>
  <c r="Q952" i="13"/>
  <c r="V952" i="13"/>
  <c r="G957" i="13"/>
  <c r="I957" i="13"/>
  <c r="K957" i="13"/>
  <c r="M957" i="13"/>
  <c r="O957" i="13"/>
  <c r="Q957" i="13"/>
  <c r="V957" i="13"/>
  <c r="AE963" i="13"/>
  <c r="G15" i="12"/>
  <c r="O8" i="12"/>
  <c r="G9" i="12"/>
  <c r="G8" i="12" s="1"/>
  <c r="I9" i="12"/>
  <c r="I8" i="12" s="1"/>
  <c r="K9" i="12"/>
  <c r="K8" i="12" s="1"/>
  <c r="M9" i="12"/>
  <c r="M8" i="12" s="1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I11" i="12"/>
  <c r="G12" i="12"/>
  <c r="M12" i="12" s="1"/>
  <c r="M11" i="12" s="1"/>
  <c r="I12" i="12"/>
  <c r="K12" i="12"/>
  <c r="K11" i="12" s="1"/>
  <c r="O12" i="12"/>
  <c r="O11" i="12" s="1"/>
  <c r="Q12" i="12"/>
  <c r="Q11" i="12" s="1"/>
  <c r="V12" i="12"/>
  <c r="V11" i="12" s="1"/>
  <c r="G13" i="12"/>
  <c r="I13" i="12"/>
  <c r="K13" i="12"/>
  <c r="M13" i="12"/>
  <c r="O13" i="12"/>
  <c r="Q13" i="12"/>
  <c r="V13" i="12"/>
  <c r="AE15" i="12"/>
  <c r="I19" i="1"/>
  <c r="I18" i="1"/>
  <c r="I17" i="1"/>
  <c r="F45" i="1"/>
  <c r="G23" i="1" s="1"/>
  <c r="A23" i="1" s="1"/>
  <c r="G45" i="1"/>
  <c r="G25" i="1" s="1"/>
  <c r="A25" i="1" s="1"/>
  <c r="H42" i="1"/>
  <c r="H41" i="1"/>
  <c r="I41" i="1" s="1"/>
  <c r="H40" i="1"/>
  <c r="I40" i="1" s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81" i="1"/>
  <c r="J78" i="1" s="1"/>
  <c r="G26" i="1"/>
  <c r="A27" i="1" s="1"/>
  <c r="A26" i="1"/>
  <c r="G28" i="1"/>
  <c r="A24" i="1"/>
  <c r="G24" i="1"/>
  <c r="M662" i="13"/>
  <c r="M457" i="13"/>
  <c r="M399" i="13"/>
  <c r="M627" i="13"/>
  <c r="M51" i="13"/>
  <c r="M482" i="13"/>
  <c r="M12" i="13"/>
  <c r="M943" i="13"/>
  <c r="M926" i="13" s="1"/>
  <c r="G922" i="13"/>
  <c r="M751" i="13"/>
  <c r="M750" i="13" s="1"/>
  <c r="M293" i="13"/>
  <c r="M292" i="13" s="1"/>
  <c r="G51" i="13"/>
  <c r="AF963" i="13"/>
  <c r="G924" i="13"/>
  <c r="G457" i="13"/>
  <c r="G399" i="13"/>
  <c r="G482" i="13"/>
  <c r="G11" i="12"/>
  <c r="AF15" i="12"/>
  <c r="J44" i="1"/>
  <c r="J41" i="1"/>
  <c r="J39" i="1"/>
  <c r="J45" i="1" s="1"/>
  <c r="J43" i="1"/>
  <c r="J40" i="1"/>
  <c r="H45" i="1"/>
  <c r="J61" i="1" l="1"/>
  <c r="J57" i="1"/>
  <c r="J74" i="1"/>
  <c r="J71" i="1"/>
  <c r="J79" i="1"/>
  <c r="J68" i="1"/>
  <c r="J73" i="1"/>
  <c r="J65" i="1"/>
  <c r="J80" i="1"/>
  <c r="J60" i="1"/>
  <c r="J76" i="1"/>
  <c r="J58" i="1"/>
  <c r="J69" i="1"/>
  <c r="J72" i="1"/>
  <c r="J63" i="1"/>
  <c r="J70" i="1"/>
  <c r="J66" i="1"/>
  <c r="J62" i="1"/>
  <c r="J67" i="1"/>
  <c r="J77" i="1"/>
  <c r="J59" i="1"/>
  <c r="J64" i="1"/>
  <c r="J75" i="1"/>
  <c r="A29" i="1"/>
  <c r="G29" i="1"/>
  <c r="G27" i="1" s="1"/>
  <c r="J8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C91B7761-AB13-49F6-8D4C-4C3A8FA101E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594157F-8255-4F4C-A3AF-F726935262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9F76E735-26F4-40FC-85FA-EE61A634955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1C7CE59-286D-4933-A67B-FE8CB54A783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<sst xmlns="http://schemas.openxmlformats.org/spreadsheetml/2006/main" count="2802" uniqueCount="716">
  <si>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</si>
  <si>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</si>
  <si>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</si>
  <si>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</si>
  <si>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</si>
  <si>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</si>
  <si>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</si>
  <si>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</si>
  <si>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</si>
  <si>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</si>
  <si>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</si>
  <si>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</si>
  <si>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</si>
  <si>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</si>
  <si>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</si>
  <si>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</si>
  <si>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</si>
  <si>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</si>
  <si>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</si>
  <si>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</si>
  <si>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</si>
  <si>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</si>
  <si>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</si>
  <si>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</si>
  <si>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</si>
  <si>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</si>
  <si>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</si>
  <si>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</si>
  <si>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</si>
  <si>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</si>
  <si>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</si>
  <si>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</si>
  <si>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</si>
  <si>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</si>
  <si>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</si>
  <si>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</si>
  <si>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</si>
  <si>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</si>
  <si>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</si>
  <si>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</si>
  <si>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</si>
  <si>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</si>
  <si>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</si>
  <si>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2828</t>
  </si>
  <si>
    <t>Rekonstrukce administrativní budovy na cm ZR</t>
  </si>
  <si>
    <t>Krajská správa a údržba silnic Vysočiny, příspěvková organizace</t>
  </si>
  <si>
    <t>Kosovská 1122/16</t>
  </si>
  <si>
    <t>Jihlava</t>
  </si>
  <si>
    <t>58601</t>
  </si>
  <si>
    <t>00090450</t>
  </si>
  <si>
    <t>CZ00090450</t>
  </si>
  <si>
    <t>13.4.2022</t>
  </si>
  <si>
    <t>Stavba</t>
  </si>
  <si>
    <t>Ostatní a vedlejší náklady</t>
  </si>
  <si>
    <t>000</t>
  </si>
  <si>
    <t>Vedlejší a ostatní náklady</t>
  </si>
  <si>
    <t>Stavební objekt</t>
  </si>
  <si>
    <t>001</t>
  </si>
  <si>
    <t>Celkem za stavbu</t>
  </si>
  <si>
    <t>CZK</t>
  </si>
  <si>
    <t>#POPS</t>
  </si>
  <si>
    <t>Popis stavby: 2828 - Rekonstrukce administrativní budovy na cm ZR</t>
  </si>
  <si>
    <t>#POPO</t>
  </si>
  <si>
    <t>Popis objektu: 00 - Vedlejší a ostatní náklady</t>
  </si>
  <si>
    <t>#POPR</t>
  </si>
  <si>
    <t>Popis rozpočtu: 000 - Vedlejší a ostatní náklady</t>
  </si>
  <si>
    <t>Popis objektu: 001 - Rekonstrukce administrativní budovy na cm ZR</t>
  </si>
  <si>
    <t>Popis rozpočtu: 001 - Rekonstrukce administrativní budovy na cm ZR</t>
  </si>
  <si>
    <t>Rekapitulace dílů</t>
  </si>
  <si>
    <t>Typ dílu</t>
  </si>
  <si>
    <t>3.1</t>
  </si>
  <si>
    <t>Překlady</t>
  </si>
  <si>
    <t>34</t>
  </si>
  <si>
    <t>Stěny a příčky</t>
  </si>
  <si>
    <t>61</t>
  </si>
  <si>
    <t>Úpravy povrchů vnitřní</t>
  </si>
  <si>
    <t>64</t>
  </si>
  <si>
    <t>Výplně otvorů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</si>
  <si>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</si>
  <si>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</si>
  <si>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</si>
  <si>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</si>
  <si>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</si>
  <si>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</si>
  <si>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</si>
  <si>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</si>
  <si>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</si>
  <si>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</si>
  <si>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</si>
  <si>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</si>
  <si>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</si>
  <si>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</si>
  <si>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</si>
  <si>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</si>
  <si>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7661</t>
  </si>
  <si>
    <t>Výplně otvorů vnitřní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</si>
  <si>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</si>
  <si>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</si>
  <si>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</si>
  <si>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</si>
  <si>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</si>
  <si>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</si>
  <si>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</si>
  <si>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</si>
  <si>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</si>
  <si>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</si>
  <si>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</si>
  <si>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</si>
  <si>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</si>
  <si>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</si>
  <si>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</si>
  <si>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</si>
  <si>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</si>
  <si>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</si>
  <si>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</si>
  <si>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</si>
  <si>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</si>
  <si>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</si>
  <si>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</si>
  <si>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</si>
  <si>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</si>
  <si>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</si>
  <si>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</si>
  <si>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</si>
  <si>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</si>
  <si>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</si>
  <si>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</si>
  <si>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</si>
  <si>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</si>
  <si>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</si>
  <si>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</si>
  <si>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</si>
  <si>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</si>
  <si>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</si>
  <si>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</si>
  <si>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</si>
  <si>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</si>
  <si>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</si>
  <si>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</si>
  <si>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</si>
  <si>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</si>
  <si>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</si>
  <si>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</si>
  <si>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</si>
  <si>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</si>
  <si>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</si>
  <si>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</si>
  <si>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005128T</t>
  </si>
  <si>
    <t>Koordinace s ostatními profesemi</t>
  </si>
  <si>
    <t>Soubor</t>
  </si>
  <si>
    <t>Vlastní</t>
  </si>
  <si>
    <t>Indiv</t>
  </si>
  <si>
    <t>VRN</t>
  </si>
  <si>
    <t>POL99_0</t>
  </si>
  <si>
    <t>005121 R</t>
  </si>
  <si>
    <t>Zařízení staveniště</t>
  </si>
  <si>
    <t>RTS 22/ I</t>
  </si>
  <si>
    <t>POL99_2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</si>
  <si>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</si>
  <si>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</si>
  <si>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</si>
  <si>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</si>
  <si>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SUM</t>
  </si>
  <si>
    <t>END</t>
  </si>
  <si>
    <t>Položkový soupis prací a dodávek</t>
  </si>
  <si>
    <t>317121047RT2</t>
  </si>
  <si>
    <t>Překlady pórobetonové nenosné délky 1240 mm, šířky 100 mm, výšky 249 mm</t>
  </si>
  <si>
    <t>kus</t>
  </si>
  <si>
    <t>801-1</t>
  </si>
  <si>
    <t>Práce</t>
  </si>
  <si>
    <t>POL1_</t>
  </si>
  <si>
    <t xml:space="preserve">nové překlady : </t>
  </si>
  <si>
    <t>VV</t>
  </si>
  <si>
    <t>4,00</t>
  </si>
  <si>
    <t>342255024RT1</t>
  </si>
  <si>
    <t>Příčky z cihel a tvárnic nepálených příčky z příčkovek pórobetonových tloušťky 100 mm</t>
  </si>
  <si>
    <t>m2</t>
  </si>
  <si>
    <t>včetně pomocného lešení</t>
  </si>
  <si>
    <t>SPI</t>
  </si>
  <si>
    <t xml:space="preserve">nové příčky v M107+M109+M110+M111 : </t>
  </si>
  <si>
    <t>(6,818+2,30+2,30)*2,75</t>
  </si>
  <si>
    <t>5*(0,95*2,05)</t>
  </si>
  <si>
    <t xml:space="preserve">odpočet otvorů : </t>
  </si>
  <si>
    <t>-4*(0,90*2,02)</t>
  </si>
  <si>
    <t xml:space="preserve">nová příčka v M106 : </t>
  </si>
  <si>
    <t>0,70*2,75</t>
  </si>
  <si>
    <t xml:space="preserve">soklík u sprch v M109 : </t>
  </si>
  <si>
    <t>4*(0,95*0,10)</t>
  </si>
  <si>
    <t xml:space="preserve">dozdívka místo stávajících Luxfer : </t>
  </si>
  <si>
    <t>(1,20+1,80)*0,70</t>
  </si>
  <si>
    <t>342668111R00</t>
  </si>
  <si>
    <t>Těsnění styku příčky se stávající stěnou PU pěnou</t>
  </si>
  <si>
    <t>m</t>
  </si>
  <si>
    <t>801-4</t>
  </si>
  <si>
    <t>6,818+2,30+2,30</t>
  </si>
  <si>
    <t>0,70</t>
  </si>
  <si>
    <t>1,20+1,80</t>
  </si>
  <si>
    <t>342948111R00</t>
  </si>
  <si>
    <t>Kotvení příček ke konstrukci kotvami na hmoždinky</t>
  </si>
  <si>
    <t>Včetně dodávky kotev a spojovacího materiálu.</t>
  </si>
  <si>
    <t>6*2,75+5*2,05</t>
  </si>
  <si>
    <t>2,75</t>
  </si>
  <si>
    <t>4*0,70</t>
  </si>
  <si>
    <t>346244315R00</t>
  </si>
  <si>
    <t>Obezdívka van a WC modulů z pórobetonu tloušťky 150 mm</t>
  </si>
  <si>
    <t xml:space="preserve">obezdívka závěsného WC : </t>
  </si>
  <si>
    <t xml:space="preserve">M105 : </t>
  </si>
  <si>
    <t>1,00*1,50</t>
  </si>
  <si>
    <t>0,95*1,50</t>
  </si>
  <si>
    <t>346275113R00</t>
  </si>
  <si>
    <t>Přizdívky a obezdívky z desek pórobetonových tloušťky 100 mm</t>
  </si>
  <si>
    <t>s pomocným lešením o výšce podlahy do 1900 mm a pro zatížení do 1,5 kPa.</t>
  </si>
  <si>
    <t xml:space="preserve">obezdívka stoupaček : </t>
  </si>
  <si>
    <t>(0,40+0,40)*2,70</t>
  </si>
  <si>
    <t>1,00*2,70</t>
  </si>
  <si>
    <t>601011141RT3</t>
  </si>
  <si>
    <t xml:space="preserve">Omítka stropů a podhledů z hotových směsí vrstva štuková, vápenná,  , tloušťka vrstvy 4 mm,  </t>
  </si>
  <si>
    <t>po jednotlivých vrstvách</t>
  </si>
  <si>
    <t xml:space="preserve">nová štuková vrstva na stropě : </t>
  </si>
  <si>
    <t xml:space="preserve">M103 až M116 : </t>
  </si>
  <si>
    <t>6,30+2,60+9,00+37,50+3,40+19,90+20,50</t>
  </si>
  <si>
    <t>6,70+5,10+28,20+28,00+6,30+4,80+6,00</t>
  </si>
  <si>
    <t>601016191R00</t>
  </si>
  <si>
    <t>Omítka stropů a podhledů z hotových směsí Doplňkové práce pro omítky stropů z hotových směsí penetrační natěr stropů akrylátový</t>
  </si>
  <si>
    <t>602011141RT3</t>
  </si>
  <si>
    <t xml:space="preserve">Omítka stěn z hotových směsí vrstva štuková, vápenná,  , tloušťka vrstvy 4 mm,  </t>
  </si>
  <si>
    <t xml:space="preserve">nová štuková vrstva na stěnách : </t>
  </si>
  <si>
    <t xml:space="preserve">M103 : </t>
  </si>
  <si>
    <t>(2*3,70+2*1,60)*2,70</t>
  </si>
  <si>
    <t>-2*(1,60*2,00)</t>
  </si>
  <si>
    <t>-2*(0,60*1,97)</t>
  </si>
  <si>
    <t>-0,80*1,97</t>
  </si>
  <si>
    <t xml:space="preserve">M104 : </t>
  </si>
  <si>
    <t>(2*1,775+2*1,50)*1,20</t>
  </si>
  <si>
    <t>(2*1,20+2*1,50+2*1,675+2*2,10+4*1,775+2*1,00+2*0,95)*0,70</t>
  </si>
  <si>
    <t xml:space="preserve">M106 : </t>
  </si>
  <si>
    <t>(2*7,00+2*5,40+2*0,70)*2,70</t>
  </si>
  <si>
    <t>-1,60*1,97</t>
  </si>
  <si>
    <t>-2*(0,80*1,97)</t>
  </si>
  <si>
    <t>-4*(1,30*1,45)</t>
  </si>
  <si>
    <t xml:space="preserve">M107 : </t>
  </si>
  <si>
    <t>(2*1,50+2*2,30)*2,70</t>
  </si>
  <si>
    <t>-4*(0,80*1,97)</t>
  </si>
  <si>
    <t xml:space="preserve">M108 : </t>
  </si>
  <si>
    <t>(2*3,682+2*5,40)*2,70</t>
  </si>
  <si>
    <t>-2*(1,30*1,45)</t>
  </si>
  <si>
    <t xml:space="preserve">M109 : </t>
  </si>
  <si>
    <t>(2*6,818+2*3,00+10*0,95)*0,70</t>
  </si>
  <si>
    <t xml:space="preserve">M110 : </t>
  </si>
  <si>
    <t>(2*2,918+2*2,30)*2,70</t>
  </si>
  <si>
    <t xml:space="preserve">M111 : </t>
  </si>
  <si>
    <t>(2*2,20+2*2,30)*2,70</t>
  </si>
  <si>
    <t xml:space="preserve">M112+M113 : </t>
  </si>
  <si>
    <t>(2*5,183+2*0,30+2*5,218+2*5,40+2*3,70)*2,70</t>
  </si>
  <si>
    <t>-6*(1,30*1,45)</t>
  </si>
  <si>
    <t xml:space="preserve">M114 : </t>
  </si>
  <si>
    <t>(2*2,90+2*2,10)*2,70</t>
  </si>
  <si>
    <t>-1,30*1,45</t>
  </si>
  <si>
    <t xml:space="preserve">M115 : </t>
  </si>
  <si>
    <t>(2*2,90+2*1,70)*2,70</t>
  </si>
  <si>
    <t xml:space="preserve">M116 : </t>
  </si>
  <si>
    <t>-2,10*2,00</t>
  </si>
  <si>
    <t xml:space="preserve">špalety oken : </t>
  </si>
  <si>
    <t>Začátek provozního součtu</t>
  </si>
  <si>
    <t xml:space="preserve">  19*(1,30+2*1,45)</t>
  </si>
  <si>
    <t xml:space="preserve">  4*(0,50+2*1,27)</t>
  </si>
  <si>
    <t>Konec provozního součtu</t>
  </si>
  <si>
    <t>91,96*0,30</t>
  </si>
  <si>
    <t>602016191R00</t>
  </si>
  <si>
    <t>Omítka stěn z hotových směsí Doplňkové práce pro omítky stěn z hotových směsí_x000D_
 penetrační nátěr stěn akrylátový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</si>
  <si>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</si>
  <si>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</si>
  <si>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</si>
  <si>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 xml:space="preserve">stávající okna : </t>
  </si>
  <si>
    <t>19*(1,30*1,45)</t>
  </si>
  <si>
    <t>4*(0,50*1,27)</t>
  </si>
  <si>
    <t>610991002R00</t>
  </si>
  <si>
    <t>Začišťovací okenní lišta pro omítku tl. 9 mm</t>
  </si>
  <si>
    <t>nalepení a odříznutí po dokončení omítek</t>
  </si>
  <si>
    <t>19*(1,30+2*1,45)</t>
  </si>
  <si>
    <t>4*(0,50+2*1,27)</t>
  </si>
  <si>
    <t>611421231RT2</t>
  </si>
  <si>
    <t>Oprava vnitřních vápenných omítek stropů železobetonových rovných tvárnicových a kleneb v množství opravované plochy_x000D_
 v množství opravované plochy přes 5 do 10 %, štukových</t>
  </si>
  <si>
    <t xml:space="preserve">oprava poškozených částí vnitřních omítek stropů : </t>
  </si>
  <si>
    <t>611425531RT2</t>
  </si>
  <si>
    <t xml:space="preserve">Omítka rýh ve stropech maltou vápennou o šířce rýhy do 150 mm, omítkou štukovou,  </t>
  </si>
  <si>
    <t>z pomocného pracovního lešení o výšce podlahy do 1900 mm a pro zatížení do 1,5 kPa,</t>
  </si>
  <si>
    <t xml:space="preserve">stávající příčky tl.100 mm : </t>
  </si>
  <si>
    <t>(1,80+5,218+5*1,00+1,60+3,80)*0,15</t>
  </si>
  <si>
    <t xml:space="preserve">stávající příčky tl.150 mm : </t>
  </si>
  <si>
    <t>5,40*0,15</t>
  </si>
  <si>
    <t>612403399RT2</t>
  </si>
  <si>
    <t>Hrubá výplň rýh ve stěnách, jakoukoliv maltou maltou ze suchých směsí_x000D_
 jakékoliv šířky</t>
  </si>
  <si>
    <t>jakékoliv šířky rýhy,</t>
  </si>
  <si>
    <t xml:space="preserve">zapravení drážek ve zdivu : </t>
  </si>
  <si>
    <t>20,00</t>
  </si>
  <si>
    <t>612421231RT2</t>
  </si>
  <si>
    <t>Oprava vnitřních vápenných omítek stěn v množství opravované plochy přes 5 do 10 %,  štukových</t>
  </si>
  <si>
    <t xml:space="preserve">oprava poškozených částí vnitřních omítek stěn : </t>
  </si>
  <si>
    <t>400,00</t>
  </si>
  <si>
    <t>612423531RT2</t>
  </si>
  <si>
    <t xml:space="preserve">Omítka rýh ve stěnách maltou vápennou štuková, o šířce rýhy do 150 mm,  </t>
  </si>
  <si>
    <t xml:space="preserve">zapravení po vybouraných příčkách : </t>
  </si>
  <si>
    <t>8*(2,70*0,15)</t>
  </si>
  <si>
    <t>612473181R00</t>
  </si>
  <si>
    <t>Omítky vnitřní zdiva ze suchých směsí hladké, strojně</t>
  </si>
  <si>
    <t>omítka vápenocementová, strojně nebo ručně nanášená v podlaží i ve schodišti na jakýkoliv druh podkladu, kompletní souvrství</t>
  </si>
  <si>
    <t xml:space="preserve">pod keramické obklady na stávajícím zdivu : </t>
  </si>
  <si>
    <t>(2*1,775+2*1,50)*1,50</t>
  </si>
  <si>
    <t>(2*1,20+2*1,50+2*1,675+2*2,10+4*1,775+2*1,00+2*0,95)*2,00</t>
  </si>
  <si>
    <t>(0,60+3,60+0,60)*0,60</t>
  </si>
  <si>
    <t>(3,00+6,818+3,00)*2,00</t>
  </si>
  <si>
    <t>612481211RU2</t>
  </si>
  <si>
    <t>Vyztužení povrchu vnitřních stěn sklotextilní síťovinou s dodávkou síťoviny a stěrkového tmelu</t>
  </si>
  <si>
    <t xml:space="preserve">na nové příčky tl.100 mm : </t>
  </si>
  <si>
    <t xml:space="preserve">  nové příčky v M107+M109+M110+M111 : </t>
  </si>
  <si>
    <t xml:space="preserve">  (6,818+2,30+2,30)*2,75</t>
  </si>
  <si>
    <t xml:space="preserve">  5*(0,95*2,05)</t>
  </si>
  <si>
    <t xml:space="preserve">  odpočet otvorů : </t>
  </si>
  <si>
    <t xml:space="preserve">  -4*(0,90*2,02)</t>
  </si>
  <si>
    <t xml:space="preserve">  nová příčka v M106 : </t>
  </si>
  <si>
    <t xml:space="preserve">  0,70*2,75</t>
  </si>
  <si>
    <t xml:space="preserve">  soklík u sprch v M109 : </t>
  </si>
  <si>
    <t xml:space="preserve">  4*(0,95*0,10)</t>
  </si>
  <si>
    <t xml:space="preserve">  dozdívka místo stávajících Luxfer : </t>
  </si>
  <si>
    <t xml:space="preserve">  (1,20+1,80)*0,70</t>
  </si>
  <si>
    <t>38,27*2*1,10</t>
  </si>
  <si>
    <t>642944121R00</t>
  </si>
  <si>
    <t>Osazování ocelových zárubní dodatečně plochy do 2,5 m2</t>
  </si>
  <si>
    <t>lisovaných nebo z úhelníků s vybetonováním prahu</t>
  </si>
  <si>
    <t xml:space="preserve">zárubně pro dveře D4 : </t>
  </si>
  <si>
    <t xml:space="preserve">pravé : </t>
  </si>
  <si>
    <t>3,00</t>
  </si>
  <si>
    <t xml:space="preserve">levé : </t>
  </si>
  <si>
    <t>2,00</t>
  </si>
  <si>
    <t>55330382R</t>
  </si>
  <si>
    <t>zárubeň kovová hranatá; pro přesné zdění; š profilu 100 mm; š průchodu 800 mm; h průchodu 1 970 mm; L; závěsy pevné</t>
  </si>
  <si>
    <t>SPCM</t>
  </si>
  <si>
    <t>Specifikace</t>
  </si>
  <si>
    <t>POL3_</t>
  </si>
  <si>
    <t>55330383R</t>
  </si>
  <si>
    <t>zárubeň kovová hranatá; pro přesné zdění; š profilu 100 mm; š průchodu 800 mm; h průchodu 1 970 mm; P; závěsy pevné</t>
  </si>
  <si>
    <t>900-001</t>
  </si>
  <si>
    <t>D+M zadlažďovací poklop 800x800 mm, A15 kN, výška 50 mm</t>
  </si>
  <si>
    <t xml:space="preserve">ks    </t>
  </si>
  <si>
    <t>1,00</t>
  </si>
  <si>
    <t>900-002</t>
  </si>
  <si>
    <t>D+M ochrana stávajících parapetů proti poškození</t>
  </si>
  <si>
    <t xml:space="preserve">m     </t>
  </si>
  <si>
    <t>19*1,30+4*0,50</t>
  </si>
  <si>
    <t>900-003</t>
  </si>
  <si>
    <t>D+M ochrana stávajících podlah proti poškození</t>
  </si>
  <si>
    <t xml:space="preserve">m2    </t>
  </si>
  <si>
    <t xml:space="preserve">M101 : </t>
  </si>
  <si>
    <t>7,10</t>
  </si>
  <si>
    <t xml:space="preserve">M102 : </t>
  </si>
  <si>
    <t>29,60</t>
  </si>
  <si>
    <t>941955001R00</t>
  </si>
  <si>
    <t>Lešení lehké pracovní pomocné pomocné, o výšce lešeňové podlahy do 1,2 m</t>
  </si>
  <si>
    <t>800-3</t>
  </si>
  <si>
    <t xml:space="preserve">vnitřní pomocné lešení : </t>
  </si>
  <si>
    <t>6,30+2,60+9,00+37,50+3,40+19,90+20,50+6,70+5,10</t>
  </si>
  <si>
    <t>28,20+28,00+6,30+4,80+6,00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</si>
  <si>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</si>
  <si>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</si>
  <si>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M101 až M116 : </t>
  </si>
  <si>
    <t>7,10+29,60+6,30+2,60+9,00+37,50+3,40+19,90+20,50+6,70+5,10</t>
  </si>
  <si>
    <t>952901110R00</t>
  </si>
  <si>
    <t>Čištění budov mytím vnějších ploch oken a dveří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</si>
  <si>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</si>
  <si>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</si>
  <si>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</si>
  <si>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</si>
  <si>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(1,80+5,218+5*1,00+1,60+3,80)*2,70</t>
  </si>
  <si>
    <t>962031116R00</t>
  </si>
  <si>
    <t>Bourání příček z cihel pálených plných, tloušťky 140 mm</t>
  </si>
  <si>
    <t>5,40*2,70</t>
  </si>
  <si>
    <t>962081131R00</t>
  </si>
  <si>
    <t>Bourání zdiva příček ze skleněných tvárnic, tloušťky do 100 mm</t>
  </si>
  <si>
    <t>nebo vybourání otvorů jakýchkoliv rozměrů, včetně pomocného lešení o výšce podlahy do 1900 mm a pro zatížení do 1,5 kPa  (150 kg/m2),</t>
  </si>
  <si>
    <t xml:space="preserve">vybourání stávajících Luxfer : </t>
  </si>
  <si>
    <t>965043331RT1</t>
  </si>
  <si>
    <t>Bourání podkladů pod dlažby nebo litých celistvých dlažeb a mazanin  betonových s potěrem nebo teracem, tloušťky do 100 mm, plochy do 4 m2</t>
  </si>
  <si>
    <t>m3</t>
  </si>
  <si>
    <t xml:space="preserve">ubourání vyrovnávací vrstvy pod keramickou dlažbou pro sjednocení výšek podlah : </t>
  </si>
  <si>
    <t>1,60*1,60*0,05</t>
  </si>
  <si>
    <t>5,38*5,37*0,05</t>
  </si>
  <si>
    <t xml:space="preserve">M112 : </t>
  </si>
  <si>
    <t>3,475*5,40*0,05</t>
  </si>
  <si>
    <t>1,52*3,633*0,05</t>
  </si>
  <si>
    <t>3,375*5,40*0,05</t>
  </si>
  <si>
    <t xml:space="preserve">ubourání podlahy u pisoárového stání : </t>
  </si>
  <si>
    <t>2,00*1,00*0,10</t>
  </si>
  <si>
    <t>965048515R00</t>
  </si>
  <si>
    <t>Bourání podkladů pod dlažby nebo litých celistvých dlažeb a mazanin  Broušení betonového povrchu do tloušťky 5 mm</t>
  </si>
  <si>
    <t xml:space="preserve">ubroušení pro samonivelační vyrovnávací stěrku pod novou dlažbu : </t>
  </si>
  <si>
    <t>965081713RT1</t>
  </si>
  <si>
    <t>Bourání podlah z keramických dlaždic, tloušťky do 10 mm, plochy přes 1 m2</t>
  </si>
  <si>
    <t>bez podkladního lože, s jakoukoliv výplní spár</t>
  </si>
  <si>
    <t xml:space="preserve">stávající keramická dlažba : </t>
  </si>
  <si>
    <t>1,50*1,775</t>
  </si>
  <si>
    <t>2,10*1,675</t>
  </si>
  <si>
    <t>1,20*1,50</t>
  </si>
  <si>
    <t>1,00*1,775</t>
  </si>
  <si>
    <t>1,775*0,933</t>
  </si>
  <si>
    <t>1,60*1,60</t>
  </si>
  <si>
    <t>5,38*5,37</t>
  </si>
  <si>
    <t>3,475*5,40</t>
  </si>
  <si>
    <t>1,52*3,633</t>
  </si>
  <si>
    <t>3,375*5,40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</si>
  <si>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</si>
  <si>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</si>
  <si>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</si>
  <si>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 xml:space="preserve">stávající vnitřní dveře 800x1970 mm : </t>
  </si>
  <si>
    <t>7,00</t>
  </si>
  <si>
    <t xml:space="preserve">stávající vnitřní dveře 600x1970 mm : </t>
  </si>
  <si>
    <t>5,00</t>
  </si>
  <si>
    <t xml:space="preserve">stávající vnitřní dveře 1600x1970 mm : 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</si>
  <si>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</si>
  <si>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</si>
  <si>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3*(0,80*1,97)</t>
  </si>
  <si>
    <t>970231150R00</t>
  </si>
  <si>
    <t>Řezání cihelného zdiva hloubka řezu 150 mm</t>
  </si>
  <si>
    <t xml:space="preserve">otvor pro nové dveře mezi M107 a M108 : </t>
  </si>
  <si>
    <t>2*2,10+0,90</t>
  </si>
  <si>
    <t>971033631R00</t>
  </si>
  <si>
    <t>Vybourání otvorů ve zdivu cihelném z jakýchkoliv cihel pálených_x000D_
 na jakoukoliv maltu vápenou nebo vápenocementovou, plochy do 4 m2, tloušťky do 150 mm</t>
  </si>
  <si>
    <t>základovém nebo nadzákladovém,</t>
  </si>
  <si>
    <t>0,90*2,10</t>
  </si>
  <si>
    <t>978011121R00</t>
  </si>
  <si>
    <t>Otlučení omítek vápenných nebo vápenocementových vnitřních s vyškrabáním spár, s očištěním zdiva stropů, v rozsahu do 10 %</t>
  </si>
  <si>
    <t>978013121R00</t>
  </si>
  <si>
    <t>Otlučení omítek vápenných nebo vápenocementových vnitřních s vyškrabáním spár, s očištěním zdiva stěn, v rozsahu do 10 %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</si>
  <si>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</si>
  <si>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</si>
  <si>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</si>
  <si>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stávající keramický obklad : </t>
  </si>
  <si>
    <t>(2*1,775+2*1,50)*1,80</t>
  </si>
  <si>
    <t>(2*1,675+2*2,033)*1,80</t>
  </si>
  <si>
    <t>(2*1,20+2*1,50)*1,80</t>
  </si>
  <si>
    <t>(2*1,775+2*1,00)*1,80</t>
  </si>
  <si>
    <t>(2*1,775+2*0,933)*1,80</t>
  </si>
  <si>
    <t>(2*3,475+2*5,40+4*1,00)*2,00</t>
  </si>
  <si>
    <t>(2*1,52+2*3,633)*1,80</t>
  </si>
  <si>
    <t>(2*3,375+2*5,40+6*1,00)*2,00</t>
  </si>
  <si>
    <t>963-001</t>
  </si>
  <si>
    <t>Odstranění stávajícího poklopu v podlaze</t>
  </si>
  <si>
    <t>963-002</t>
  </si>
  <si>
    <t>Demontáž stávajících zařizovacích předmětů a rozvodů ZTI</t>
  </si>
  <si>
    <t>soubor</t>
  </si>
  <si>
    <t>963-003</t>
  </si>
  <si>
    <t>Odstranění stávajících vpustí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</si>
  <si>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</si>
  <si>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</si>
  <si>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</si>
  <si>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</si>
  <si>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</si>
  <si>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</si>
  <si>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</si>
  <si>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1,2,3,4,5,6,7,8,9,10,11,12,13,14,15,16,17,18,19,20,21,22,23,26,27,28,29,30,31,36,38, : </t>
  </si>
  <si>
    <t>Součet: : 14,28370</t>
  </si>
  <si>
    <t>711212012RT3</t>
  </si>
  <si>
    <t>Izolace proti vodě stěrka hydroizolační vyztužená tkaninou pružná</t>
  </si>
  <si>
    <t>800-711</t>
  </si>
  <si>
    <t xml:space="preserve">hydroizolační stěrka : </t>
  </si>
  <si>
    <t>2,60</t>
  </si>
  <si>
    <t>(2*1,775+2*1,50)*0,30</t>
  </si>
  <si>
    <t>9,00</t>
  </si>
  <si>
    <t>(2*1,20+2*1,50)*0,30</t>
  </si>
  <si>
    <t>(2*1,675+2*2,00)*0,30</t>
  </si>
  <si>
    <t>(2*1,00+2*0,95+4*1,775)*0,30</t>
  </si>
  <si>
    <t>20,50</t>
  </si>
  <si>
    <t>(6,818+3,00+3,00+2*0,95)*0,30</t>
  </si>
  <si>
    <t>(4,30+8*0,95)*2,00</t>
  </si>
  <si>
    <t>(4*0,95)*0,20</t>
  </si>
  <si>
    <t>711212601RT2</t>
  </si>
  <si>
    <t>Izolace proti vodě doplňky_x000D_
 těsnicí pás š.100 mm do spoje podlaha-stěna</t>
  </si>
  <si>
    <t>2*1,775+2*1,50</t>
  </si>
  <si>
    <t>2*1,20+2*1,50</t>
  </si>
  <si>
    <t>2*1,675+2*2,00</t>
  </si>
  <si>
    <t>2*1,00+2*0,95+4*1,775</t>
  </si>
  <si>
    <t>6,818+3,00+3,00+2*0,95</t>
  </si>
  <si>
    <t>4,30+8*0,95</t>
  </si>
  <si>
    <t>4*0,95</t>
  </si>
  <si>
    <t>711212602RT2</t>
  </si>
  <si>
    <t>Izolace proti vodě doplňky_x000D_
 těsnicí roh do spoje podlaha stěna</t>
  </si>
  <si>
    <t>6,00</t>
  </si>
  <si>
    <t>30,00</t>
  </si>
  <si>
    <t>711212611RT2</t>
  </si>
  <si>
    <t>Izolace proti vodě doplňky_x000D_
 těsnicí pás šířky 100 mm do svislých koutů</t>
  </si>
  <si>
    <t>6*0,30</t>
  </si>
  <si>
    <t>30*0,30</t>
  </si>
  <si>
    <t>20*0,30+10*2,00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</si>
  <si>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</si>
  <si>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</si>
  <si>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</si>
  <si>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720-001</t>
  </si>
  <si>
    <t>D+M zdravotechnická instalace_viz samostatná příloha rozpočtu</t>
  </si>
  <si>
    <t>T001</t>
  </si>
  <si>
    <t>D+M kuchyňská linka délky 3600 mm vč.vybavení</t>
  </si>
  <si>
    <t xml:space="preserve">přesná specifikace dle výpisu truhlářských výrobků : </t>
  </si>
  <si>
    <t>T002</t>
  </si>
  <si>
    <t>D+M stůl 1400x800 mm</t>
  </si>
  <si>
    <t>T003</t>
  </si>
  <si>
    <t>D+M židle stahovatelná</t>
  </si>
  <si>
    <t>26,00</t>
  </si>
  <si>
    <t>D001</t>
  </si>
  <si>
    <t>D+M dveře vnitřní dvoukřídlové prosklené 1600x1970 mm, požární odolnost EW 30, vč.kování</t>
  </si>
  <si>
    <t xml:space="preserve">přesná specifikace dle výpisu vnitřních dveří : </t>
  </si>
  <si>
    <t>D002</t>
  </si>
  <si>
    <t>D+M dveře vnitřní dvoukřídlové prosklené 1600x1970 mm, bez požární odolnosti, vč.kování</t>
  </si>
  <si>
    <t>D003</t>
  </si>
  <si>
    <t>D+M dveře vnitřní dřevěné jednokřídlové plné 800x1970 mm, bez požární odolnosti, vč.kování</t>
  </si>
  <si>
    <t>D004</t>
  </si>
  <si>
    <t>D005</t>
  </si>
  <si>
    <t>D+M dveře vnitřní dřevěné jednokřídlové plné 600x1970 mm, bez požární odolnosti, vč.kování</t>
  </si>
  <si>
    <t>771475014RT1</t>
  </si>
  <si>
    <t>Montáž soklíků z dlaždic keramických výšky 100 mm, soklíků vodorovných, kladených do flexibilního tmele</t>
  </si>
  <si>
    <t>800-771</t>
  </si>
  <si>
    <t xml:space="preserve">keramický soklík : </t>
  </si>
  <si>
    <t>3,80+3,80</t>
  </si>
  <si>
    <t>2*7,00+2*5,50+6*0,20+2*0,70</t>
  </si>
  <si>
    <t>2*1,50+2*2,30</t>
  </si>
  <si>
    <t>2*3,682+2*5,50</t>
  </si>
  <si>
    <t>2*2,918+2*2,30</t>
  </si>
  <si>
    <t>2*2,20+2*2,30</t>
  </si>
  <si>
    <t>2*5,218+2*5,40</t>
  </si>
  <si>
    <t xml:space="preserve">M113 : </t>
  </si>
  <si>
    <t>2*5,183+2*5,40</t>
  </si>
  <si>
    <t>2*2,90+2*2,10</t>
  </si>
  <si>
    <t>2*2,90+2*1,70</t>
  </si>
  <si>
    <t xml:space="preserve">keramický soklík u sprchových koutů : </t>
  </si>
  <si>
    <t>4,20+4*0,95</t>
  </si>
  <si>
    <t>771479001R00</t>
  </si>
  <si>
    <t>Montáž soklíků z dlaždic keramických Řezání dlaždic pro soklíky</t>
  </si>
  <si>
    <t>771575118RU2</t>
  </si>
  <si>
    <t>Montáž podlah vnitřních z dlaždic keramických 600 x 600 mm, režných nebo glazovaných, hladkých, kladených do flexibilního tmele</t>
  </si>
  <si>
    <t xml:space="preserve">keramická dlažba : </t>
  </si>
  <si>
    <t>771578011R00</t>
  </si>
  <si>
    <t>Montáž podlah vnitřních z dlaždic keramických Zvláštní úpravy spár spára podlaha-stěna silikonem</t>
  </si>
  <si>
    <t>2*1,675+2*2,10</t>
  </si>
  <si>
    <t>4*1,775+2*1,00+2*0,90</t>
  </si>
  <si>
    <t>2*6,818+2*3,00+8*0,95</t>
  </si>
  <si>
    <t>771579793RT3</t>
  </si>
  <si>
    <t>Montáž podlah vnitřních z dlaždic keramických Příplatky k položkám montáže podlah keramických příplatek za spárovací hmotu - plošně</t>
  </si>
  <si>
    <t>771-001</t>
  </si>
  <si>
    <t>Příplatek za pokládku keramické dlažby ve spádu kolem vpustí</t>
  </si>
  <si>
    <t>771100020RAA</t>
  </si>
  <si>
    <t>Vyrovnání podkladů pod dlažby stěrkovými hmotami tl. 10 mm, použití v interiéru, s penetrací</t>
  </si>
  <si>
    <t>AP-PSV</t>
  </si>
  <si>
    <t>Agregovaná položka</t>
  </si>
  <si>
    <t>POL2_</t>
  </si>
  <si>
    <t xml:space="preserve">samonivelační vyrovnávací stěrka pod novou dlažbu : </t>
  </si>
  <si>
    <t>597642070R</t>
  </si>
  <si>
    <t>dlažba keramická š = 600 mm; l = 600 mm; h = 9,0 mm; povrch matný; pro interiér i exteriér</t>
  </si>
  <si>
    <t xml:space="preserve">  6,30+2,60+9,00+37,50+3,40+19,90+20,50</t>
  </si>
  <si>
    <t xml:space="preserve">  6,70+5,10+28,20+28,00+6,30+4,80+6,00</t>
  </si>
  <si>
    <t>184,30*1,15</t>
  </si>
  <si>
    <t xml:space="preserve">  M103 : </t>
  </si>
  <si>
    <t xml:space="preserve">  3,80+3,80</t>
  </si>
  <si>
    <t xml:space="preserve">  M106 : </t>
  </si>
  <si>
    <t xml:space="preserve">  2*7,00+2*5,50+6*0,20+2*0,70</t>
  </si>
  <si>
    <t xml:space="preserve">  M107 : </t>
  </si>
  <si>
    <t xml:space="preserve">  2*1,50+2*2,30</t>
  </si>
  <si>
    <t xml:space="preserve">  M108 : </t>
  </si>
  <si>
    <t xml:space="preserve">  2*3,682+2*5,50</t>
  </si>
  <si>
    <t xml:space="preserve">  M110 : </t>
  </si>
  <si>
    <t xml:space="preserve">  2*2,918+2*2,30</t>
  </si>
  <si>
    <t xml:space="preserve">  M111 : </t>
  </si>
  <si>
    <t xml:space="preserve">  2*2,20+2*2,30</t>
  </si>
  <si>
    <t xml:space="preserve">  M112 : </t>
  </si>
  <si>
    <t xml:space="preserve">  2*5,218+2*5,40</t>
  </si>
  <si>
    <t xml:space="preserve">  M113 : </t>
  </si>
  <si>
    <t xml:space="preserve">  2*5,183+2*5,40</t>
  </si>
  <si>
    <t xml:space="preserve">  M114 : </t>
  </si>
  <si>
    <t xml:space="preserve">  2*2,90+2*2,10</t>
  </si>
  <si>
    <t xml:space="preserve">  M115 : </t>
  </si>
  <si>
    <t xml:space="preserve">  2*2,90+2*1,70</t>
  </si>
  <si>
    <t xml:space="preserve">  M116 : </t>
  </si>
  <si>
    <t>152,202*0,10*1,15</t>
  </si>
  <si>
    <t xml:space="preserve">  M109 : </t>
  </si>
  <si>
    <t xml:space="preserve">  4,20+4*0,95</t>
  </si>
  <si>
    <t>8,00*0,10*1,15</t>
  </si>
  <si>
    <t>998771201R00</t>
  </si>
  <si>
    <t>Přesun hmot pro podlahy z dlaždic v objektech výšky do 6 m</t>
  </si>
  <si>
    <t>50 m vodorovně</t>
  </si>
  <si>
    <t>776401800RT1</t>
  </si>
  <si>
    <t>Demontáž soklíků nebo lišt pryžových nebo PVC odstranění a uložení na hromady</t>
  </si>
  <si>
    <t>800-775</t>
  </si>
  <si>
    <t xml:space="preserve">stávající PVC : </t>
  </si>
  <si>
    <t>2*2,938+2*2,05</t>
  </si>
  <si>
    <t>2*2,938+2*1,65</t>
  </si>
  <si>
    <t>2*2,938+2*2,10</t>
  </si>
  <si>
    <t>2*3,682+2*5,40</t>
  </si>
  <si>
    <t>2*5,218+2*1,70</t>
  </si>
  <si>
    <t xml:space="preserve">M117 : </t>
  </si>
  <si>
    <t>2*5,218+2*3,60</t>
  </si>
  <si>
    <t xml:space="preserve">M118 : </t>
  </si>
  <si>
    <t>2*5,182+2*5,40</t>
  </si>
  <si>
    <t>776511820RT1</t>
  </si>
  <si>
    <t>Odstranění povlakových podlah z nášlapné plochy lepených, s podložkou, z ploch přes 20 m2</t>
  </si>
  <si>
    <t>2,938*2,05</t>
  </si>
  <si>
    <t>2,938*1,65</t>
  </si>
  <si>
    <t>2,938*2,10</t>
  </si>
  <si>
    <t>3,682*5,40</t>
  </si>
  <si>
    <t>5,218*1,70</t>
  </si>
  <si>
    <t>5,218*3,60</t>
  </si>
  <si>
    <t>5,182*5,40</t>
  </si>
  <si>
    <t>998776201R00</t>
  </si>
  <si>
    <t>Přesun hmot pro podlahy povlakové v objektech výšky do 6 m</t>
  </si>
  <si>
    <t>vodorovně do 50 m</t>
  </si>
  <si>
    <t>781419705RT3</t>
  </si>
  <si>
    <t>Montáž obkladů vnitřních z obkládaček pórovinových příplatky k položkám montáže obkladů vnitřních z obkladaček pórovinových příplatek za spárovací hmotu - plošně</t>
  </si>
  <si>
    <t xml:space="preserve">keramický obklad : </t>
  </si>
  <si>
    <t>-0,60*1,50</t>
  </si>
  <si>
    <t>(2*1,20+2*1,50+2*1,675+2*2,10+2*1,00+2*0,90+4*1,775)*2,00</t>
  </si>
  <si>
    <t>-7*(0,60*2,00)</t>
  </si>
  <si>
    <t>(0,60+3,65+0,60)*0,60</t>
  </si>
  <si>
    <t>(2*6,818+2*3,00+10*0,95)*2,00</t>
  </si>
  <si>
    <t>-2*(0,80*2,00)</t>
  </si>
  <si>
    <t>781419706RT1</t>
  </si>
  <si>
    <t>Montáž obkladů vnitřních z obkládaček pórovinových příplatky k položkám montáže obkladů vnitřních z obkladaček pórovinových příplatek za spárovací vodotěsnou hmotu - plošně</t>
  </si>
  <si>
    <t>781475120RU1</t>
  </si>
  <si>
    <t>Montáž obkladů vnitřních z dlaždic keramických 300 x 600 mm,  , kladených do flexibilního tmele</t>
  </si>
  <si>
    <t>781497111RS3</t>
  </si>
  <si>
    <t xml:space="preserve">Lišty k obkladům profil ukončovací leštěný hliník, uložení do tmele, výška profilu 10 mm,  </t>
  </si>
  <si>
    <t>2*1,50</t>
  </si>
  <si>
    <t>2*1,20+2*1,50+2*1,675+2*2,10+2*1,00+2*0,90+4*1,775</t>
  </si>
  <si>
    <t>4*2,00+1,00+0,95+6,00</t>
  </si>
  <si>
    <t>2*0,60</t>
  </si>
  <si>
    <t>2*6,818+2*3,00+10*0,95</t>
  </si>
  <si>
    <t>14*2,00+8*0,95+8*2,00</t>
  </si>
  <si>
    <t>781675111RT1</t>
  </si>
  <si>
    <t>Montáž obkladů parapetů z dlaždic keramických 100 x 100 mm, kladených do flexibilního tmele</t>
  </si>
  <si>
    <t xml:space="preserve">keramický parapet šířky 100 mm u sprchových koutů : </t>
  </si>
  <si>
    <t>9*0,95</t>
  </si>
  <si>
    <t>781675112RT1</t>
  </si>
  <si>
    <t>Montáž obkladů parapetů z dlaždic keramických 150 x 150 mm, kladených do flexibilního tmele</t>
  </si>
  <si>
    <t xml:space="preserve">keramický parapet šířky 150 mm u závěsného WC : </t>
  </si>
  <si>
    <t>1,00+0,95</t>
  </si>
  <si>
    <t>597813746R</t>
  </si>
  <si>
    <t>obklad keramický š = 298 mm; l = 598 mm; h = 10,0 mm; pro interiér; barva šedá; mat</t>
  </si>
  <si>
    <t xml:space="preserve">  M104 : </t>
  </si>
  <si>
    <t xml:space="preserve">  (2*1,775+2*1,50)*1,50</t>
  </si>
  <si>
    <t xml:space="preserve">  -0,60*1,50</t>
  </si>
  <si>
    <t xml:space="preserve">  M105 : </t>
  </si>
  <si>
    <t xml:space="preserve">  (2*1,20+2*1,50+2*1,675+2*2,10+2*1,00+2*0,90+4*1,775)*2,00</t>
  </si>
  <si>
    <t xml:space="preserve">  -7*(0,60*2,00)</t>
  </si>
  <si>
    <t xml:space="preserve">  (0,60+3,65+0,60)*0,60</t>
  </si>
  <si>
    <t xml:space="preserve">  (2*6,818+2*3,00+10*0,95)*2,00</t>
  </si>
  <si>
    <t xml:space="preserve">  -2*(0,80*2,00)</t>
  </si>
  <si>
    <t>106,207*1,15</t>
  </si>
  <si>
    <t xml:space="preserve">  9*0,95</t>
  </si>
  <si>
    <t>8,55*0,10*1,15</t>
  </si>
  <si>
    <t xml:space="preserve">  1,00+0,95</t>
  </si>
  <si>
    <t>1,95*0,15*1,15</t>
  </si>
  <si>
    <t>998781201R00</t>
  </si>
  <si>
    <t>Přesun hmot pro obklady keramické v objektech výšky do 6 m</t>
  </si>
  <si>
    <t>783-001</t>
  </si>
  <si>
    <t>Očištění stávající ocelové zárubně pro 2kř.dveře</t>
  </si>
  <si>
    <t xml:space="preserve">pro dveře D1 : </t>
  </si>
  <si>
    <t xml:space="preserve">pro dveře D2 : </t>
  </si>
  <si>
    <t>783-002</t>
  </si>
  <si>
    <t>Očištění stávající ocelové zárubně pro 1kř.dveře</t>
  </si>
  <si>
    <t xml:space="preserve">pro dveře D3 : </t>
  </si>
  <si>
    <t xml:space="preserve">pro dveře D5 : </t>
  </si>
  <si>
    <t>783-003</t>
  </si>
  <si>
    <t>Nátěr stávající ocelové zárubně pro 2kř.dveře</t>
  </si>
  <si>
    <t>783-004</t>
  </si>
  <si>
    <t>Nátěr stávající ocelové zárubně pro 1kř.dveře</t>
  </si>
  <si>
    <t>784402801R00</t>
  </si>
  <si>
    <t>Odstranění maleb oškrabáním, v místnostech do 3,8 m</t>
  </si>
  <si>
    <t>800-784</t>
  </si>
  <si>
    <t xml:space="preserve">stropy : </t>
  </si>
  <si>
    <t xml:space="preserve">stěny : </t>
  </si>
  <si>
    <t>784161401R00</t>
  </si>
  <si>
    <t>Příprava povrchu Penetrace (napouštění) podkladu disperzní, jednonásobná</t>
  </si>
  <si>
    <t>784165512R00</t>
  </si>
  <si>
    <t>Malby z malířských směsí otěruvzdorných,  , bělost 93 %, dvojnásobné</t>
  </si>
  <si>
    <t>787-001</t>
  </si>
  <si>
    <t>D+M zrcadlo na obklad_rozměr 2000x600 mm</t>
  </si>
  <si>
    <t>787-002</t>
  </si>
  <si>
    <t>D+M zrcadlo na obklad_rozměr 800x600 mm</t>
  </si>
  <si>
    <t>210-001</t>
  </si>
  <si>
    <t>D+M elektroinstalace_viz samostatná příloha rozpočtu</t>
  </si>
  <si>
    <t>240-001</t>
  </si>
  <si>
    <t>D+M vzduchotechnika_viz samostatná příloha rozpočtu</t>
  </si>
  <si>
    <t>979081111R00</t>
  </si>
  <si>
    <t>Odvoz suti a vybouraných hmot na skládku do 1 km</t>
  </si>
  <si>
    <t>Přesun suti</t>
  </si>
  <si>
    <t>POL8_</t>
  </si>
  <si>
    <t xml:space="preserve">Demontážní hmotnosti z položek s pořadovými čísly: : </t>
  </si>
  <si>
    <t xml:space="preserve">29,30,31,32,33,34,36,37,38,39,40,41,42,43,44,69,70, : </t>
  </si>
  <si>
    <t>Součet: : 40,95498</t>
  </si>
  <si>
    <t>979081121R00</t>
  </si>
  <si>
    <t>Odvoz suti a vybouraných hmot na skládku příplatek za každý další 1 km</t>
  </si>
  <si>
    <t>Součet: : 778,14454</t>
  </si>
  <si>
    <t>979990107R00</t>
  </si>
  <si>
    <t>Poplatek za skládku směs betonu,cihel a dřeva, skupina 17 09 04 z Katalogu odpadů</t>
  </si>
  <si>
    <t>Součet: : 26,94837</t>
  </si>
  <si>
    <t>979990111R00</t>
  </si>
  <si>
    <t>Poplatek za skládku stavební keramika, skupina 17 01 03 z Katalogu odpadů</t>
  </si>
  <si>
    <t>Součet: : 13,92469</t>
  </si>
  <si>
    <t>979990181R00</t>
  </si>
  <si>
    <t>Poplatek za skládku PVC podlahová krytina, skupina 20 03 07 z Katalogu odpadů</t>
  </si>
  <si>
    <t>Součet: : 0,08191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</si>
  <si>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</si>
  <si>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</si>
  <si>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</si>
  <si>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</si>
  <si>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979087391R00</t>
  </si>
  <si>
    <t xml:space="preserve">Vodorovné přemístění suti nošením k místu nakládky příplatek za každých dalších i započatých 10 m vzdálenosti suti,  </t>
  </si>
  <si>
    <t>Součet: : 204,77488</t>
  </si>
  <si>
    <t>979088212R00</t>
  </si>
  <si>
    <t>Nakládání suti a vybouraných hmot nakládání suti a vybouraných hmot na dopravní prostředky pro vodorovné přemístění</t>
  </si>
  <si>
    <t>na dopravní prostředky pro vodorovné přemístění,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</si>
</sst>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peZPjJDRqoOwYWQ4KJV4daHMuCKv7MT9i/Kn63SA0+ZzGyLWVQbCPlzQaLD+oBPuuu+4vWTt16JSMTfwXM1+Fg==" saltValue="uymTN1G+/0bWW03qH9BGS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SUMIF(F57:F80,A16,I57:I80)+SUMIF(F57:F80,"PSU",I57:I80)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SUMIF(F57:F80,A17,I57:I80)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SUMIF(F57:F80,A18,I57:I80)</f>
        <v>0</v>
      </c>
      <c r="J18" s="85"/>
    </row>
    <row r="19" spans="1:10" ht="23.25" customHeight="1" x14ac:dyDescent="0.2">
      <c r="A19" s="196" t="s">
        <v>115</v>
      </c>
      <c r="B19" s="38" t="s">
        <v>27</v>
      </c>
      <c r="C19" s="62"/>
      <c r="D19" s="63"/>
      <c r="E19" s="83"/>
      <c r="F19" s="84"/>
      <c r="G19" s="83"/>
      <c r="H19" s="84"/>
      <c r="I19" s="83">
        <f>SUMIF(F57:F80,A19,I57:I80)</f>
        <v>0</v>
      </c>
      <c r="J19" s="85"/>
    </row>
    <row r="20" spans="1:10" ht="23.25" customHeight="1" x14ac:dyDescent="0.2">
      <c r="A20" s="196" t="s">
        <v>116</v>
      </c>
      <c r="B20" s="38" t="s">
        <v>28</v>
      </c>
      <c r="C20" s="62"/>
      <c r="D20" s="63"/>
      <c r="E20" s="83"/>
      <c r="F20" s="84"/>
      <c r="G20" s="83"/>
      <c r="H20" s="84"/>
      <c r="I20" s="83">
        <f>SUMIF(F57:F80,A20,I57:I80)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51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'00 000 Naklady'!AE15+'001 001 Pol'!AE963</f>
        <v>0</v>
      </c>
      <c r="G39" s="150">
        <f>'00 000 Naklady'!AF15+'001 001 Pol'!AF963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7">
        <v>2</v>
      </c>
      <c r="B40" s="153"/>
      <c r="C40" s="154" t="s">
        <v>53</v>
      </c>
      <c r="D40" s="154"/>
      <c r="E40" s="154"/>
      <c r="F40" s="155">
        <f>'00 000 Naklady'!AE15</f>
        <v>0</v>
      </c>
      <c r="G40" s="156">
        <f>'00 000 Naklady'!AF15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'00 000 Naklady'!AE15</f>
        <v>0</v>
      </c>
      <c r="G41" s="151">
        <f>'00 000 Naklady'!AF15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7">
        <v>2</v>
      </c>
      <c r="B42" s="153"/>
      <c r="C42" s="154" t="s">
        <v>56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10" ht="25.5" customHeight="1" x14ac:dyDescent="0.2">
      <c r="A43" s="137">
        <v>2</v>
      </c>
      <c r="B43" s="153" t="s">
        <v>57</v>
      </c>
      <c r="C43" s="154" t="s">
        <v>44</v>
      </c>
      <c r="D43" s="154"/>
      <c r="E43" s="154"/>
      <c r="F43" s="155">
        <f>'001 001 Pol'!AE963</f>
        <v>0</v>
      </c>
      <c r="G43" s="156">
        <f>'001 001 Pol'!AF963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7">
        <v>3</v>
      </c>
      <c r="B44" s="158" t="s">
        <v>57</v>
      </c>
      <c r="C44" s="148" t="s">
        <v>44</v>
      </c>
      <c r="D44" s="148"/>
      <c r="E44" s="148"/>
      <c r="F44" s="159">
        <f>'001 001 Pol'!AE963</f>
        <v>0</v>
      </c>
      <c r="G44" s="151">
        <f>'001 001 Pol'!AF963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7"/>
      <c r="B45" s="160" t="s">
        <v>58</v>
      </c>
      <c r="C45" s="161"/>
      <c r="D45" s="161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">
      <c r="A47" t="s">
        <v>60</v>
      </c>
      <c r="B47" t="s">
        <v>61</v>
      </c>
    </row>
    <row r="48" spans="1:10" x14ac:dyDescent="0.2">
      <c r="A48" t="s">
        <v>62</v>
      </c>
      <c r="B48" t="s">
        <v>63</v>
      </c>
    </row>
    <row r="49" spans="1:10" x14ac:dyDescent="0.2">
      <c r="A49" t="s">
        <v>64</v>
      </c>
      <c r="B49" t="s">
        <v>65</v>
      </c>
    </row>
    <row r="50" spans="1:10" x14ac:dyDescent="0.2">
      <c r="A50" t="s">
        <v>62</v>
      </c>
      <c r="B50" t="s">
        <v>66</v>
      </c>
    </row>
    <row r="51" spans="1:10" x14ac:dyDescent="0.2">
      <c r="A51" t="s">
        <v>64</v>
      </c>
      <c r="B51" t="s">
        <v>67</v>
      </c>
    </row>
    <row r="54" spans="1:10" ht="15.75" x14ac:dyDescent="0.25">
      <c r="B54" s="176" t="s">
        <v>68</v>
      </c>
    </row>
    <row r="56" spans="1:10" ht="25.5" customHeight="1" x14ac:dyDescent="0.2">
      <c r="A56" s="178"/>
      <c r="B56" s="181" t="s">
        <v>17</v>
      </c>
      <c r="C56" s="181" t="s">
        <v>5</v>
      </c>
      <c r="D56" s="182"/>
      <c r="E56" s="182"/>
      <c r="F56" s="183" t="s">
        <v>69</v>
      </c>
      <c r="G56" s="183"/>
      <c r="H56" s="183"/>
      <c r="I56" s="183" t="s">
        <v>29</v>
      </c>
      <c r="J56" s="183" t="s">
        <v>0</v>
      </c>
    </row>
    <row r="57" spans="1:10" ht="36.75" customHeight="1" x14ac:dyDescent="0.2">
      <c r="A57" s="179"/>
      <c r="B57" s="184" t="s">
        <v>70</v>
      </c>
      <c r="C57" s="185" t="s">
        <v>71</v>
      </c>
      <c r="D57" s="186"/>
      <c r="E57" s="186"/>
      <c r="F57" s="192" t="s">
        <v>24</v>
      </c>
      <c r="G57" s="193"/>
      <c r="H57" s="193"/>
      <c r="I57" s="193">
        <f>'001 001 Pol'!G8</f>
        <v>0</v>
      </c>
      <c r="J57" s="190" t="str">
        <f>IF(I81=0,"",I57/I81*100)</f>
        <v/>
      </c>
    </row>
    <row r="58" spans="1:10" ht="36.75" customHeight="1" x14ac:dyDescent="0.2">
      <c r="A58" s="179"/>
      <c r="B58" s="184" t="s">
        <v>72</v>
      </c>
      <c r="C58" s="185" t="s">
        <v>73</v>
      </c>
      <c r="D58" s="186"/>
      <c r="E58" s="186"/>
      <c r="F58" s="192" t="s">
        <v>24</v>
      </c>
      <c r="G58" s="193"/>
      <c r="H58" s="193"/>
      <c r="I58" s="193">
        <f>'001 001 Pol'!G12</f>
        <v>0</v>
      </c>
      <c r="J58" s="190" t="str">
        <f>IF(I81=0,"",I58/I81*100)</f>
        <v/>
      </c>
    </row>
    <row r="59" spans="1:10" ht="36.75" customHeight="1" x14ac:dyDescent="0.2">
      <c r="A59" s="179"/>
      <c r="B59" s="184" t="s">
        <v>74</v>
      </c>
      <c r="C59" s="185" t="s">
        <v>75</v>
      </c>
      <c r="D59" s="186"/>
      <c r="E59" s="186"/>
      <c r="F59" s="192" t="s">
        <v>24</v>
      </c>
      <c r="G59" s="193"/>
      <c r="H59" s="193"/>
      <c r="I59" s="193">
        <f>'001 001 Pol'!G51</f>
        <v>0</v>
      </c>
      <c r="J59" s="190" t="str">
        <f>IF(I81=0,"",I59/I81*100)</f>
        <v/>
      </c>
    </row>
    <row r="60" spans="1:10" ht="36.75" customHeight="1" x14ac:dyDescent="0.2">
      <c r="A60" s="179"/>
      <c r="B60" s="184" t="s">
        <v>76</v>
      </c>
      <c r="C60" s="185" t="s">
        <v>77</v>
      </c>
      <c r="D60" s="186"/>
      <c r="E60" s="186"/>
      <c r="F60" s="192" t="s">
        <v>24</v>
      </c>
      <c r="G60" s="193"/>
      <c r="H60" s="193"/>
      <c r="I60" s="193">
        <f>'001 001 Pol'!G252</f>
        <v>0</v>
      </c>
      <c r="J60" s="190" t="str">
        <f>IF(I81=0,"",I60/I81*100)</f>
        <v/>
      </c>
    </row>
    <row r="61" spans="1:10" ht="36.75" customHeight="1" x14ac:dyDescent="0.2">
      <c r="A61" s="179"/>
      <c r="B61" s="184" t="s">
        <v>78</v>
      </c>
      <c r="C61" s="185" t="s">
        <v>79</v>
      </c>
      <c r="D61" s="186"/>
      <c r="E61" s="186"/>
      <c r="F61" s="192" t="s">
        <v>24</v>
      </c>
      <c r="G61" s="193"/>
      <c r="H61" s="193"/>
      <c r="I61" s="193">
        <f>'001 001 Pol'!G268</f>
        <v>0</v>
      </c>
      <c r="J61" s="190" t="str">
        <f>IF(I81=0,"",I61/I81*100)</f>
        <v/>
      </c>
    </row>
    <row r="62" spans="1:10" ht="36.75" customHeight="1" x14ac:dyDescent="0.2">
      <c r="A62" s="179"/>
      <c r="B62" s="184" t="s">
        <v>80</v>
      </c>
      <c r="C62" s="185" t="s">
        <v>81</v>
      </c>
      <c r="D62" s="186"/>
      <c r="E62" s="186"/>
      <c r="F62" s="192" t="s">
        <v>24</v>
      </c>
      <c r="G62" s="193"/>
      <c r="H62" s="193"/>
      <c r="I62" s="193">
        <f>'001 001 Pol'!G279</f>
        <v>0</v>
      </c>
      <c r="J62" s="190" t="str">
        <f>IF(I81=0,"",I62/I81*100)</f>
        <v/>
      </c>
    </row>
    <row r="63" spans="1:10" ht="36.75" customHeight="1" x14ac:dyDescent="0.2">
      <c r="A63" s="179"/>
      <c r="B63" s="184" t="s">
        <v>82</v>
      </c>
      <c r="C63" s="185" t="s">
        <v>83</v>
      </c>
      <c r="D63" s="186"/>
      <c r="E63" s="186"/>
      <c r="F63" s="192" t="s">
        <v>24</v>
      </c>
      <c r="G63" s="193"/>
      <c r="H63" s="193"/>
      <c r="I63" s="193">
        <f>'001 001 Pol'!G285</f>
        <v>0</v>
      </c>
      <c r="J63" s="190" t="str">
        <f>IF(I81=0,"",I63/I81*100)</f>
        <v/>
      </c>
    </row>
    <row r="64" spans="1:10" ht="36.75" customHeight="1" x14ac:dyDescent="0.2">
      <c r="A64" s="179"/>
      <c r="B64" s="184" t="s">
        <v>84</v>
      </c>
      <c r="C64" s="185" t="s">
        <v>85</v>
      </c>
      <c r="D64" s="186"/>
      <c r="E64" s="186"/>
      <c r="F64" s="192" t="s">
        <v>24</v>
      </c>
      <c r="G64" s="193"/>
      <c r="H64" s="193"/>
      <c r="I64" s="193">
        <f>'001 001 Pol'!G292</f>
        <v>0</v>
      </c>
      <c r="J64" s="190" t="str">
        <f>IF(I81=0,"",I64/I81*100)</f>
        <v/>
      </c>
    </row>
    <row r="65" spans="1:10" ht="36.75" customHeight="1" x14ac:dyDescent="0.2">
      <c r="A65" s="179"/>
      <c r="B65" s="184" t="s">
        <v>86</v>
      </c>
      <c r="C65" s="185" t="s">
        <v>87</v>
      </c>
      <c r="D65" s="186"/>
      <c r="E65" s="186"/>
      <c r="F65" s="192" t="s">
        <v>24</v>
      </c>
      <c r="G65" s="193"/>
      <c r="H65" s="193"/>
      <c r="I65" s="193">
        <f>'001 001 Pol'!G393</f>
        <v>0</v>
      </c>
      <c r="J65" s="190" t="str">
        <f>IF(I81=0,"",I65/I81*100)</f>
        <v/>
      </c>
    </row>
    <row r="66" spans="1:10" ht="36.75" customHeight="1" x14ac:dyDescent="0.2">
      <c r="A66" s="179"/>
      <c r="B66" s="184" t="s">
        <v>88</v>
      </c>
      <c r="C66" s="185" t="s">
        <v>89</v>
      </c>
      <c r="D66" s="186"/>
      <c r="E66" s="186"/>
      <c r="F66" s="192" t="s">
        <v>25</v>
      </c>
      <c r="G66" s="193"/>
      <c r="H66" s="193"/>
      <c r="I66" s="193">
        <f>'001 001 Pol'!G399</f>
        <v>0</v>
      </c>
      <c r="J66" s="190" t="str">
        <f>IF(I81=0,"",I66/I81*100)</f>
        <v/>
      </c>
    </row>
    <row r="67" spans="1:10" ht="36.75" customHeight="1" x14ac:dyDescent="0.2">
      <c r="A67" s="179"/>
      <c r="B67" s="184" t="s">
        <v>90</v>
      </c>
      <c r="C67" s="185" t="s">
        <v>91</v>
      </c>
      <c r="D67" s="186"/>
      <c r="E67" s="186"/>
      <c r="F67" s="192" t="s">
        <v>25</v>
      </c>
      <c r="G67" s="193"/>
      <c r="H67" s="193"/>
      <c r="I67" s="193">
        <f>'001 001 Pol'!G445</f>
        <v>0</v>
      </c>
      <c r="J67" s="190" t="str">
        <f>IF(I81=0,"",I67/I81*100)</f>
        <v/>
      </c>
    </row>
    <row r="68" spans="1:10" ht="36.75" customHeight="1" x14ac:dyDescent="0.2">
      <c r="A68" s="179"/>
      <c r="B68" s="184" t="s">
        <v>92</v>
      </c>
      <c r="C68" s="185" t="s">
        <v>93</v>
      </c>
      <c r="D68" s="186"/>
      <c r="E68" s="186"/>
      <c r="F68" s="192" t="s">
        <v>25</v>
      </c>
      <c r="G68" s="193"/>
      <c r="H68" s="193"/>
      <c r="I68" s="193">
        <f>'001 001 Pol'!G447</f>
        <v>0</v>
      </c>
      <c r="J68" s="190" t="str">
        <f>IF(I81=0,"",I68/I81*100)</f>
        <v/>
      </c>
    </row>
    <row r="69" spans="1:10" ht="36.75" customHeight="1" x14ac:dyDescent="0.2">
      <c r="A69" s="179"/>
      <c r="B69" s="184" t="s">
        <v>94</v>
      </c>
      <c r="C69" s="185" t="s">
        <v>95</v>
      </c>
      <c r="D69" s="186"/>
      <c r="E69" s="186"/>
      <c r="F69" s="192" t="s">
        <v>25</v>
      </c>
      <c r="G69" s="193"/>
      <c r="H69" s="193"/>
      <c r="I69" s="193">
        <f>'001 001 Pol'!G457</f>
        <v>0</v>
      </c>
      <c r="J69" s="190" t="str">
        <f>IF(I81=0,"",I69/I81*100)</f>
        <v/>
      </c>
    </row>
    <row r="70" spans="1:10" ht="36.75" customHeight="1" x14ac:dyDescent="0.2">
      <c r="A70" s="179"/>
      <c r="B70" s="184" t="s">
        <v>96</v>
      </c>
      <c r="C70" s="185" t="s">
        <v>97</v>
      </c>
      <c r="D70" s="186"/>
      <c r="E70" s="186"/>
      <c r="F70" s="192" t="s">
        <v>25</v>
      </c>
      <c r="G70" s="193"/>
      <c r="H70" s="193"/>
      <c r="I70" s="193">
        <f>'001 001 Pol'!G482</f>
        <v>0</v>
      </c>
      <c r="J70" s="190" t="str">
        <f>IF(I81=0,"",I70/I81*100)</f>
        <v/>
      </c>
    </row>
    <row r="71" spans="1:10" ht="36.75" customHeight="1" x14ac:dyDescent="0.2">
      <c r="A71" s="179"/>
      <c r="B71" s="184" t="s">
        <v>98</v>
      </c>
      <c r="C71" s="185" t="s">
        <v>99</v>
      </c>
      <c r="D71" s="186"/>
      <c r="E71" s="186"/>
      <c r="F71" s="192" t="s">
        <v>25</v>
      </c>
      <c r="G71" s="193"/>
      <c r="H71" s="193"/>
      <c r="I71" s="193">
        <f>'001 001 Pol'!G627</f>
        <v>0</v>
      </c>
      <c r="J71" s="190" t="str">
        <f>IF(I81=0,"",I71/I81*100)</f>
        <v/>
      </c>
    </row>
    <row r="72" spans="1:10" ht="36.75" customHeight="1" x14ac:dyDescent="0.2">
      <c r="A72" s="179"/>
      <c r="B72" s="184" t="s">
        <v>100</v>
      </c>
      <c r="C72" s="185" t="s">
        <v>101</v>
      </c>
      <c r="D72" s="186"/>
      <c r="E72" s="186"/>
      <c r="F72" s="192" t="s">
        <v>25</v>
      </c>
      <c r="G72" s="193"/>
      <c r="H72" s="193"/>
      <c r="I72" s="193">
        <f>'001 001 Pol'!G662</f>
        <v>0</v>
      </c>
      <c r="J72" s="190" t="str">
        <f>IF(I81=0,"",I72/I81*100)</f>
        <v/>
      </c>
    </row>
    <row r="73" spans="1:10" ht="36.75" customHeight="1" x14ac:dyDescent="0.2">
      <c r="A73" s="179"/>
      <c r="B73" s="184" t="s">
        <v>102</v>
      </c>
      <c r="C73" s="185" t="s">
        <v>103</v>
      </c>
      <c r="D73" s="186"/>
      <c r="E73" s="186"/>
      <c r="F73" s="192" t="s">
        <v>25</v>
      </c>
      <c r="G73" s="193"/>
      <c r="H73" s="193"/>
      <c r="I73" s="193">
        <f>'001 001 Pol'!G750</f>
        <v>0</v>
      </c>
      <c r="J73" s="190" t="str">
        <f>IF(I81=0,"",I73/I81*100)</f>
        <v/>
      </c>
    </row>
    <row r="74" spans="1:10" ht="36.75" customHeight="1" x14ac:dyDescent="0.2">
      <c r="A74" s="179"/>
      <c r="B74" s="184" t="s">
        <v>104</v>
      </c>
      <c r="C74" s="185" t="s">
        <v>105</v>
      </c>
      <c r="D74" s="186"/>
      <c r="E74" s="186"/>
      <c r="F74" s="192" t="s">
        <v>25</v>
      </c>
      <c r="G74" s="193"/>
      <c r="H74" s="193"/>
      <c r="I74" s="193">
        <f>'001 001 Pol'!G771</f>
        <v>0</v>
      </c>
      <c r="J74" s="190" t="str">
        <f>IF(I81=0,"",I74/I81*100)</f>
        <v/>
      </c>
    </row>
    <row r="75" spans="1:10" ht="36.75" customHeight="1" x14ac:dyDescent="0.2">
      <c r="A75" s="179"/>
      <c r="B75" s="184" t="s">
        <v>106</v>
      </c>
      <c r="C75" s="185" t="s">
        <v>107</v>
      </c>
      <c r="D75" s="186"/>
      <c r="E75" s="186"/>
      <c r="F75" s="192" t="s">
        <v>25</v>
      </c>
      <c r="G75" s="193"/>
      <c r="H75" s="193"/>
      <c r="I75" s="193">
        <f>'001 001 Pol'!G915</f>
        <v>0</v>
      </c>
      <c r="J75" s="190" t="str">
        <f>IF(I81=0,"",I75/I81*100)</f>
        <v/>
      </c>
    </row>
    <row r="76" spans="1:10" ht="36.75" customHeight="1" x14ac:dyDescent="0.2">
      <c r="A76" s="179"/>
      <c r="B76" s="184" t="s">
        <v>108</v>
      </c>
      <c r="C76" s="185" t="s">
        <v>109</v>
      </c>
      <c r="D76" s="186"/>
      <c r="E76" s="186"/>
      <c r="F76" s="192" t="s">
        <v>26</v>
      </c>
      <c r="G76" s="193"/>
      <c r="H76" s="193"/>
      <c r="I76" s="193">
        <f>'001 001 Pol'!G922</f>
        <v>0</v>
      </c>
      <c r="J76" s="190" t="str">
        <f>IF(I81=0,"",I76/I81*100)</f>
        <v/>
      </c>
    </row>
    <row r="77" spans="1:10" ht="36.75" customHeight="1" x14ac:dyDescent="0.2">
      <c r="A77" s="179"/>
      <c r="B77" s="184" t="s">
        <v>110</v>
      </c>
      <c r="C77" s="185" t="s">
        <v>111</v>
      </c>
      <c r="D77" s="186"/>
      <c r="E77" s="186"/>
      <c r="F77" s="192" t="s">
        <v>26</v>
      </c>
      <c r="G77" s="193"/>
      <c r="H77" s="193"/>
      <c r="I77" s="193">
        <f>'001 001 Pol'!G924</f>
        <v>0</v>
      </c>
      <c r="J77" s="190" t="str">
        <f>IF(I81=0,"",I77/I81*100)</f>
        <v/>
      </c>
    </row>
    <row r="78" spans="1:10" ht="36.75" customHeight="1" x14ac:dyDescent="0.2">
      <c r="A78" s="179"/>
      <c r="B78" s="184" t="s">
        <v>112</v>
      </c>
      <c r="C78" s="185" t="s">
        <v>113</v>
      </c>
      <c r="D78" s="186"/>
      <c r="E78" s="186"/>
      <c r="F78" s="192" t="s">
        <v>114</v>
      </c>
      <c r="G78" s="193"/>
      <c r="H78" s="193"/>
      <c r="I78" s="193">
        <f>'001 001 Pol'!G926</f>
        <v>0</v>
      </c>
      <c r="J78" s="190" t="str">
        <f>IF(I81=0,"",I78/I81*100)</f>
        <v/>
      </c>
    </row>
    <row r="79" spans="1:10" ht="36.75" customHeight="1" x14ac:dyDescent="0.2">
      <c r="A79" s="179"/>
      <c r="B79" s="184" t="s">
        <v>115</v>
      </c>
      <c r="C79" s="185" t="s">
        <v>27</v>
      </c>
      <c r="D79" s="186"/>
      <c r="E79" s="186"/>
      <c r="F79" s="192" t="s">
        <v>115</v>
      </c>
      <c r="G79" s="193"/>
      <c r="H79" s="193"/>
      <c r="I79" s="193">
        <f>'00 000 Naklady'!G8</f>
        <v>0</v>
      </c>
      <c r="J79" s="190" t="str">
        <f>IF(I81=0,"",I79/I81*100)</f>
        <v/>
      </c>
    </row>
    <row r="80" spans="1:10" ht="36.75" customHeight="1" x14ac:dyDescent="0.2">
      <c r="A80" s="179"/>
      <c r="B80" s="184" t="s">
        <v>116</v>
      </c>
      <c r="C80" s="185" t="s">
        <v>28</v>
      </c>
      <c r="D80" s="186"/>
      <c r="E80" s="186"/>
      <c r="F80" s="192" t="s">
        <v>116</v>
      </c>
      <c r="G80" s="193"/>
      <c r="H80" s="193"/>
      <c r="I80" s="193">
        <f>'00 000 Naklady'!G11</f>
        <v>0</v>
      </c>
      <c r="J80" s="190" t="str">
        <f>IF(I81=0,"",I80/I81*100)</f>
        <v/>
      </c>
    </row>
    <row r="81" spans="1:10" ht="25.5" customHeight="1" x14ac:dyDescent="0.2">
      <c r="A81" s="180"/>
      <c r="B81" s="187" t="s">
        <v>1</v>
      </c>
      <c r="C81" s="188"/>
      <c r="D81" s="189"/>
      <c r="E81" s="189"/>
      <c r="F81" s="194"/>
      <c r="G81" s="195"/>
      <c r="H81" s="195"/>
      <c r="I81" s="195">
        <f>SUM(I57:I80)</f>
        <v>0</v>
      </c>
      <c r="J81" s="191">
        <f>SUM(J57:J80)</f>
        <v>0</v>
      </c>
    </row>
    <row r="82" spans="1:10" x14ac:dyDescent="0.2">
      <c r="F82" s="135"/>
      <c r="G82" s="135"/>
      <c r="H82" s="135"/>
      <c r="I82" s="135"/>
      <c r="J82" s="136"/>
    </row>
    <row r="83" spans="1:10" x14ac:dyDescent="0.2">
      <c r="F83" s="135"/>
      <c r="G83" s="135"/>
      <c r="H83" s="135"/>
      <c r="I83" s="135"/>
      <c r="J83" s="136"/>
    </row>
    <row r="84" spans="1:10" x14ac:dyDescent="0.2">
      <c r="F84" s="135"/>
      <c r="G84" s="135"/>
      <c r="H84" s="135"/>
      <c r="I84" s="135"/>
      <c r="J84" s="136"/>
    </row>
  </sheetData>
  <sheetProtection algorithmName="SHA-512" hashValue="D04UqIY3Smy1xx263JlqKjQJXOKhn56Muu0V20rlJglSRlj7S7lLOYccm91Z8YyNXrDUpkEqzQWLZjVsSS4nUQ==" saltValue="pj5sdMoZ8Pfl4YGYr793n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80:E80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F/btVZ4FPJ5hEI3j0NMbhz94mQWND+Z4Hu+vevFYK/7BPO6Z4P+Jwrg4Yk1lvkRkV6vb6jel2BsjmZHq7tGACw==" saltValue="K9NfX+sgSR9T0H5VOfyO+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AE02F-D420-412A-80B8-9508F68AFBB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117</v>
      </c>
      <c r="B1" s="197"/>
      <c r="C1" s="197"/>
      <c r="D1" s="197"/>
      <c r="E1" s="197"/>
      <c r="F1" s="197"/>
      <c r="G1" s="197"/>
      <c r="AG1" t="s">
        <v>118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119</v>
      </c>
    </row>
    <row r="3" spans="1:60" ht="24.95" customHeight="1" x14ac:dyDescent="0.2">
      <c r="A3" s="198" t="s">
        <v>8</v>
      </c>
      <c r="B3" s="49" t="s">
        <v>120</v>
      </c>
      <c r="C3" s="201" t="s">
        <v>55</v>
      </c>
      <c r="D3" s="199"/>
      <c r="E3" s="199"/>
      <c r="F3" s="199"/>
      <c r="G3" s="200"/>
      <c r="AC3" s="177" t="s">
        <v>121</v>
      </c>
      <c r="AG3" t="s">
        <v>122</v>
      </c>
    </row>
    <row r="4" spans="1:60" ht="24.95" customHeight="1" x14ac:dyDescent="0.2">
      <c r="A4" s="202" t="s">
        <v>9</v>
      </c>
      <c r="B4" s="203" t="s">
        <v>54</v>
      </c>
      <c r="C4" s="204" t="s">
        <v>55</v>
      </c>
      <c r="D4" s="205"/>
      <c r="E4" s="205"/>
      <c r="F4" s="205"/>
      <c r="G4" s="206"/>
      <c r="AG4" t="s">
        <v>123</v>
      </c>
    </row>
    <row r="5" spans="1:60" x14ac:dyDescent="0.2">
      <c r="D5" s="10"/>
    </row>
    <row r="6" spans="1:60" ht="38.25" x14ac:dyDescent="0.2">
      <c r="A6" s="208" t="s">
        <v>124</v>
      </c>
      <c r="B6" s="210" t="s">
        <v>125</v>
      </c>
      <c r="C6" s="210" t="s">
        <v>126</v>
      </c>
      <c r="D6" s="209" t="s">
        <v>127</v>
      </c>
      <c r="E6" s="208" t="s">
        <v>128</v>
      </c>
      <c r="F6" s="207" t="s">
        <v>129</v>
      </c>
      <c r="G6" s="208" t="s">
        <v>29</v>
      </c>
      <c r="H6" s="211" t="s">
        <v>30</v>
      </c>
      <c r="I6" s="211" t="s">
        <v>130</v>
      </c>
      <c r="J6" s="211" t="s">
        <v>31</v>
      </c>
      <c r="K6" s="211" t="s">
        <v>131</v>
      </c>
      <c r="L6" s="211" t="s">
        <v>132</v>
      </c>
      <c r="M6" s="211" t="s">
        <v>133</v>
      </c>
      <c r="N6" s="211" t="s">
        <v>134</v>
      </c>
      <c r="O6" s="211" t="s">
        <v>135</v>
      </c>
      <c r="P6" s="211" t="s">
        <v>136</v>
      </c>
      <c r="Q6" s="211" t="s">
        <v>137</v>
      </c>
      <c r="R6" s="211" t="s">
        <v>138</v>
      </c>
      <c r="S6" s="211" t="s">
        <v>139</v>
      </c>
      <c r="T6" s="211" t="s">
        <v>140</v>
      </c>
      <c r="U6" s="211" t="s">
        <v>141</v>
      </c>
      <c r="V6" s="211" t="s">
        <v>142</v>
      </c>
      <c r="W6" s="211" t="s">
        <v>143</v>
      </c>
      <c r="X6" s="211" t="s">
        <v>144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26" t="s">
        <v>145</v>
      </c>
      <c r="B8" s="227" t="s">
        <v>115</v>
      </c>
      <c r="C8" s="247" t="s">
        <v>27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</v>
      </c>
      <c r="W8" s="225"/>
      <c r="X8" s="225"/>
      <c r="AG8" t="s">
        <v>146</v>
      </c>
    </row>
    <row r="9" spans="1:60" outlineLevel="1" x14ac:dyDescent="0.2">
      <c r="A9" s="240">
        <v>1</v>
      </c>
      <c r="B9" s="241" t="s">
        <v>147</v>
      </c>
      <c r="C9" s="248" t="s">
        <v>148</v>
      </c>
      <c r="D9" s="242" t="s">
        <v>149</v>
      </c>
      <c r="E9" s="243">
        <v>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150</v>
      </c>
      <c r="T9" s="246" t="s">
        <v>151</v>
      </c>
      <c r="U9" s="223">
        <v>0</v>
      </c>
      <c r="V9" s="223">
        <f>ROUND(E9*U9,2)</f>
        <v>0</v>
      </c>
      <c r="W9" s="223"/>
      <c r="X9" s="223" t="s">
        <v>152</v>
      </c>
      <c r="Y9" s="212"/>
      <c r="Z9" s="212"/>
      <c r="AA9" s="212"/>
      <c r="AB9" s="212"/>
      <c r="AC9" s="212"/>
      <c r="AD9" s="212"/>
      <c r="AE9" s="212"/>
      <c r="AF9" s="212"/>
      <c r="AG9" s="212" t="s">
        <v>153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40">
        <v>2</v>
      </c>
      <c r="B10" s="241" t="s">
        <v>154</v>
      </c>
      <c r="C10" s="248" t="s">
        <v>155</v>
      </c>
      <c r="D10" s="242" t="s">
        <v>149</v>
      </c>
      <c r="E10" s="243">
        <v>1</v>
      </c>
      <c r="F10" s="244"/>
      <c r="G10" s="245">
        <f>ROUND(E10*F10,2)</f>
        <v>0</v>
      </c>
      <c r="H10" s="244"/>
      <c r="I10" s="245">
        <f>ROUND(E10*H10,2)</f>
        <v>0</v>
      </c>
      <c r="J10" s="244"/>
      <c r="K10" s="245">
        <f>ROUND(E10*J10,2)</f>
        <v>0</v>
      </c>
      <c r="L10" s="245">
        <v>21</v>
      </c>
      <c r="M10" s="245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5"/>
      <c r="S10" s="245" t="s">
        <v>156</v>
      </c>
      <c r="T10" s="246" t="s">
        <v>151</v>
      </c>
      <c r="U10" s="223">
        <v>0</v>
      </c>
      <c r="V10" s="223">
        <f>ROUND(E10*U10,2)</f>
        <v>0</v>
      </c>
      <c r="W10" s="223"/>
      <c r="X10" s="223" t="s">
        <v>152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157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6" t="s">
        <v>145</v>
      </c>
      <c r="B11" s="227" t="s">
        <v>116</v>
      </c>
      <c r="C11" s="247" t="s">
        <v>28</v>
      </c>
      <c r="D11" s="228"/>
      <c r="E11" s="229"/>
      <c r="F11" s="230"/>
      <c r="G11" s="230">
        <f>SUMIF(AG12:AG13,"&lt;&gt;NOR",G12:G13)</f>
        <v>0</v>
      </c>
      <c r="H11" s="230"/>
      <c r="I11" s="230">
        <f>SUM(I12:I13)</f>
        <v>0</v>
      </c>
      <c r="J11" s="230"/>
      <c r="K11" s="230">
        <f>SUM(K12:K13)</f>
        <v>0</v>
      </c>
      <c r="L11" s="230"/>
      <c r="M11" s="230">
        <f>SUM(M12:M13)</f>
        <v>0</v>
      </c>
      <c r="N11" s="229"/>
      <c r="O11" s="229">
        <f>SUM(O12:O13)</f>
        <v>0</v>
      </c>
      <c r="P11" s="229"/>
      <c r="Q11" s="229">
        <f>SUM(Q12:Q13)</f>
        <v>0</v>
      </c>
      <c r="R11" s="230"/>
      <c r="S11" s="230"/>
      <c r="T11" s="231"/>
      <c r="U11" s="225"/>
      <c r="V11" s="225">
        <f>SUM(V12:V13)</f>
        <v>0</v>
      </c>
      <c r="W11" s="225"/>
      <c r="X11" s="225"/>
      <c r="AG11" t="s">
        <v>146</v>
      </c>
    </row>
    <row r="12" spans="1:60" outlineLevel="1" x14ac:dyDescent="0.2">
      <c r="A12" s="240">
        <v>3</v>
      </c>
      <c r="B12" s="241" t="s">
        <v>158</v>
      </c>
      <c r="C12" s="248" t="s">
        <v>159</v>
      </c>
      <c r="D12" s="242" t="s">
        <v>149</v>
      </c>
      <c r="E12" s="243">
        <v>1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156</v>
      </c>
      <c r="T12" s="246" t="s">
        <v>151</v>
      </c>
      <c r="U12" s="223">
        <v>0</v>
      </c>
      <c r="V12" s="223">
        <f>ROUND(E12*U12,2)</f>
        <v>0</v>
      </c>
      <c r="W12" s="223"/>
      <c r="X12" s="223" t="s">
        <v>152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157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3">
        <v>4</v>
      </c>
      <c r="B13" s="234" t="s">
        <v>160</v>
      </c>
      <c r="C13" s="249" t="s">
        <v>161</v>
      </c>
      <c r="D13" s="235" t="s">
        <v>149</v>
      </c>
      <c r="E13" s="236">
        <v>1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8"/>
      <c r="S13" s="238" t="s">
        <v>156</v>
      </c>
      <c r="T13" s="239" t="s">
        <v>151</v>
      </c>
      <c r="U13" s="223">
        <v>0</v>
      </c>
      <c r="V13" s="223">
        <f>ROUND(E13*U13,2)</f>
        <v>0</v>
      </c>
      <c r="W13" s="223"/>
      <c r="X13" s="223" t="s">
        <v>152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157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3"/>
      <c r="B14" s="4"/>
      <c r="C14" s="250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132</v>
      </c>
    </row>
    <row r="15" spans="1:60" x14ac:dyDescent="0.2">
      <c r="A15" s="215"/>
      <c r="B15" s="216" t="s">
        <v>29</v>
      </c>
      <c r="C15" s="251"/>
      <c r="D15" s="217"/>
      <c r="E15" s="218"/>
      <c r="F15" s="218"/>
      <c r="G15" s="232">
        <f>G8+G11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162</v>
      </c>
    </row>
    <row r="16" spans="1:60" x14ac:dyDescent="0.2">
      <c r="C16" s="252"/>
      <c r="D16" s="10"/>
      <c r="AG16" t="s">
        <v>163</v>
      </c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hPI5soF/m8NWAs7X7ROGuTGnbc/s2wy8qXAigFAVcAyfHqbdh2FKFhEC6Ua7JYGPDr811rRkjL/BVcE2cMABQ==" saltValue="+Lrvi2YbbzoH+J6bHOmFhQ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462C-4408-4BB0-9EED-CD0DAF18EA4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164</v>
      </c>
      <c r="B1" s="197"/>
      <c r="C1" s="197"/>
      <c r="D1" s="197"/>
      <c r="E1" s="197"/>
      <c r="F1" s="197"/>
      <c r="G1" s="197"/>
      <c r="AG1" t="s">
        <v>118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119</v>
      </c>
    </row>
    <row r="3" spans="1:60" ht="24.95" customHeight="1" x14ac:dyDescent="0.2">
      <c r="A3" s="198" t="s">
        <v>8</v>
      </c>
      <c r="B3" s="49" t="s">
        <v>57</v>
      </c>
      <c r="C3" s="201" t="s">
        <v>44</v>
      </c>
      <c r="D3" s="199"/>
      <c r="E3" s="199"/>
      <c r="F3" s="199"/>
      <c r="G3" s="200"/>
      <c r="AC3" s="177" t="s">
        <v>119</v>
      </c>
      <c r="AG3" t="s">
        <v>122</v>
      </c>
    </row>
    <row r="4" spans="1:60" ht="24.95" customHeight="1" x14ac:dyDescent="0.2">
      <c r="A4" s="202" t="s">
        <v>9</v>
      </c>
      <c r="B4" s="203" t="s">
        <v>57</v>
      </c>
      <c r="C4" s="204" t="s">
        <v>44</v>
      </c>
      <c r="D4" s="205"/>
      <c r="E4" s="205"/>
      <c r="F4" s="205"/>
      <c r="G4" s="206"/>
      <c r="AG4" t="s">
        <v>123</v>
      </c>
    </row>
    <row r="5" spans="1:60" x14ac:dyDescent="0.2">
      <c r="D5" s="10"/>
    </row>
    <row r="6" spans="1:60" ht="38.25" x14ac:dyDescent="0.2">
      <c r="A6" s="208" t="s">
        <v>124</v>
      </c>
      <c r="B6" s="210" t="s">
        <v>125</v>
      </c>
      <c r="C6" s="210" t="s">
        <v>126</v>
      </c>
      <c r="D6" s="209" t="s">
        <v>127</v>
      </c>
      <c r="E6" s="208" t="s">
        <v>128</v>
      </c>
      <c r="F6" s="207" t="s">
        <v>129</v>
      </c>
      <c r="G6" s="208" t="s">
        <v>29</v>
      </c>
      <c r="H6" s="211" t="s">
        <v>30</v>
      </c>
      <c r="I6" s="211" t="s">
        <v>130</v>
      </c>
      <c r="J6" s="211" t="s">
        <v>31</v>
      </c>
      <c r="K6" s="211" t="s">
        <v>131</v>
      </c>
      <c r="L6" s="211" t="s">
        <v>132</v>
      </c>
      <c r="M6" s="211" t="s">
        <v>133</v>
      </c>
      <c r="N6" s="211" t="s">
        <v>134</v>
      </c>
      <c r="O6" s="211" t="s">
        <v>135</v>
      </c>
      <c r="P6" s="211" t="s">
        <v>136</v>
      </c>
      <c r="Q6" s="211" t="s">
        <v>137</v>
      </c>
      <c r="R6" s="211" t="s">
        <v>138</v>
      </c>
      <c r="S6" s="211" t="s">
        <v>139</v>
      </c>
      <c r="T6" s="211" t="s">
        <v>140</v>
      </c>
      <c r="U6" s="211" t="s">
        <v>141</v>
      </c>
      <c r="V6" s="211" t="s">
        <v>142</v>
      </c>
      <c r="W6" s="211" t="s">
        <v>143</v>
      </c>
      <c r="X6" s="211" t="s">
        <v>144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26" t="s">
        <v>145</v>
      </c>
      <c r="B8" s="227" t="s">
        <v>70</v>
      </c>
      <c r="C8" s="247" t="s">
        <v>71</v>
      </c>
      <c r="D8" s="228"/>
      <c r="E8" s="229"/>
      <c r="F8" s="230"/>
      <c r="G8" s="230">
        <f>SUMIF(AG9:AG11,"&lt;&gt;NOR",G9:G11)</f>
        <v>0</v>
      </c>
      <c r="H8" s="230"/>
      <c r="I8" s="230">
        <f>SUM(I9:I11)</f>
        <v>0</v>
      </c>
      <c r="J8" s="230"/>
      <c r="K8" s="230">
        <f>SUM(K9:K11)</f>
        <v>0</v>
      </c>
      <c r="L8" s="230"/>
      <c r="M8" s="230">
        <f>SUM(M9:M11)</f>
        <v>0</v>
      </c>
      <c r="N8" s="229"/>
      <c r="O8" s="229">
        <f>SUM(O9:O11)</f>
        <v>0.11</v>
      </c>
      <c r="P8" s="229"/>
      <c r="Q8" s="229">
        <f>SUM(Q9:Q11)</f>
        <v>0</v>
      </c>
      <c r="R8" s="230"/>
      <c r="S8" s="230"/>
      <c r="T8" s="231"/>
      <c r="U8" s="225"/>
      <c r="V8" s="225">
        <f>SUM(V9:V11)</f>
        <v>0.97</v>
      </c>
      <c r="W8" s="225"/>
      <c r="X8" s="225"/>
      <c r="AG8" t="s">
        <v>146</v>
      </c>
    </row>
    <row r="9" spans="1:60" outlineLevel="1" x14ac:dyDescent="0.2">
      <c r="A9" s="233">
        <v>1</v>
      </c>
      <c r="B9" s="234" t="s">
        <v>165</v>
      </c>
      <c r="C9" s="249" t="s">
        <v>166</v>
      </c>
      <c r="D9" s="235" t="s">
        <v>167</v>
      </c>
      <c r="E9" s="236">
        <v>4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2.6509999999999999E-2</v>
      </c>
      <c r="O9" s="236">
        <f>ROUND(E9*N9,2)</f>
        <v>0.11</v>
      </c>
      <c r="P9" s="236">
        <v>0</v>
      </c>
      <c r="Q9" s="236">
        <f>ROUND(E9*P9,2)</f>
        <v>0</v>
      </c>
      <c r="R9" s="238" t="s">
        <v>168</v>
      </c>
      <c r="S9" s="238" t="s">
        <v>156</v>
      </c>
      <c r="T9" s="239" t="s">
        <v>156</v>
      </c>
      <c r="U9" s="223">
        <v>0.24199999999999999</v>
      </c>
      <c r="V9" s="223">
        <f>ROUND(E9*U9,2)</f>
        <v>0.97</v>
      </c>
      <c r="W9" s="223"/>
      <c r="X9" s="223" t="s">
        <v>169</v>
      </c>
      <c r="Y9" s="212"/>
      <c r="Z9" s="212"/>
      <c r="AA9" s="212"/>
      <c r="AB9" s="212"/>
      <c r="AC9" s="212"/>
      <c r="AD9" s="212"/>
      <c r="AE9" s="212"/>
      <c r="AF9" s="212"/>
      <c r="AG9" s="212" t="s">
        <v>170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61" t="s">
        <v>171</v>
      </c>
      <c r="D10" s="253"/>
      <c r="E10" s="254"/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12"/>
      <c r="Z10" s="212"/>
      <c r="AA10" s="212"/>
      <c r="AB10" s="212"/>
      <c r="AC10" s="212"/>
      <c r="AD10" s="212"/>
      <c r="AE10" s="212"/>
      <c r="AF10" s="212"/>
      <c r="AG10" s="212" t="s">
        <v>172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61" t="s">
        <v>173</v>
      </c>
      <c r="D11" s="253"/>
      <c r="E11" s="254">
        <v>4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12"/>
      <c r="Z11" s="212"/>
      <c r="AA11" s="212"/>
      <c r="AB11" s="212"/>
      <c r="AC11" s="212"/>
      <c r="AD11" s="212"/>
      <c r="AE11" s="212"/>
      <c r="AF11" s="212"/>
      <c r="AG11" s="212" t="s">
        <v>172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26" t="s">
        <v>145</v>
      </c>
      <c r="B12" s="227" t="s">
        <v>72</v>
      </c>
      <c r="C12" s="247" t="s">
        <v>73</v>
      </c>
      <c r="D12" s="228"/>
      <c r="E12" s="229"/>
      <c r="F12" s="230"/>
      <c r="G12" s="230">
        <f>SUMIF(AG13:AG50,"&lt;&gt;NOR",G13:G50)</f>
        <v>0</v>
      </c>
      <c r="H12" s="230"/>
      <c r="I12" s="230">
        <f>SUM(I13:I50)</f>
        <v>0</v>
      </c>
      <c r="J12" s="230"/>
      <c r="K12" s="230">
        <f>SUM(K13:K50)</f>
        <v>0</v>
      </c>
      <c r="L12" s="230"/>
      <c r="M12" s="230">
        <f>SUM(M13:M50)</f>
        <v>0</v>
      </c>
      <c r="N12" s="229"/>
      <c r="O12" s="229">
        <f>SUM(O13:O50)</f>
        <v>3.8099999999999996</v>
      </c>
      <c r="P12" s="229"/>
      <c r="Q12" s="229">
        <f>SUM(Q13:Q50)</f>
        <v>0</v>
      </c>
      <c r="R12" s="230"/>
      <c r="S12" s="230"/>
      <c r="T12" s="231"/>
      <c r="U12" s="225"/>
      <c r="V12" s="225">
        <f>SUM(V13:V50)</f>
        <v>35.85</v>
      </c>
      <c r="W12" s="225"/>
      <c r="X12" s="225"/>
      <c r="AG12" t="s">
        <v>146</v>
      </c>
    </row>
    <row r="13" spans="1:60" outlineLevel="1" x14ac:dyDescent="0.2">
      <c r="A13" s="233">
        <v>2</v>
      </c>
      <c r="B13" s="234" t="s">
        <v>174</v>
      </c>
      <c r="C13" s="249" t="s">
        <v>175</v>
      </c>
      <c r="D13" s="235" t="s">
        <v>176</v>
      </c>
      <c r="E13" s="236">
        <v>38.270000000000003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7.4709999999999999E-2</v>
      </c>
      <c r="O13" s="236">
        <f>ROUND(E13*N13,2)</f>
        <v>2.86</v>
      </c>
      <c r="P13" s="236">
        <v>0</v>
      </c>
      <c r="Q13" s="236">
        <f>ROUND(E13*P13,2)</f>
        <v>0</v>
      </c>
      <c r="R13" s="238" t="s">
        <v>168</v>
      </c>
      <c r="S13" s="238" t="s">
        <v>156</v>
      </c>
      <c r="T13" s="239" t="s">
        <v>156</v>
      </c>
      <c r="U13" s="223">
        <v>0.52915000000000001</v>
      </c>
      <c r="V13" s="223">
        <f>ROUND(E13*U13,2)</f>
        <v>20.25</v>
      </c>
      <c r="W13" s="223"/>
      <c r="X13" s="223" t="s">
        <v>169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170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62" t="s">
        <v>177</v>
      </c>
      <c r="D14" s="257"/>
      <c r="E14" s="257"/>
      <c r="F14" s="257"/>
      <c r="G14" s="257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12"/>
      <c r="Z14" s="212"/>
      <c r="AA14" s="212"/>
      <c r="AB14" s="212"/>
      <c r="AC14" s="212"/>
      <c r="AD14" s="212"/>
      <c r="AE14" s="212"/>
      <c r="AF14" s="212"/>
      <c r="AG14" s="212" t="s">
        <v>178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61" t="s">
        <v>179</v>
      </c>
      <c r="D15" s="253"/>
      <c r="E15" s="254"/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12"/>
      <c r="Z15" s="212"/>
      <c r="AA15" s="212"/>
      <c r="AB15" s="212"/>
      <c r="AC15" s="212"/>
      <c r="AD15" s="212"/>
      <c r="AE15" s="212"/>
      <c r="AF15" s="212"/>
      <c r="AG15" s="212" t="s">
        <v>172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61" t="s">
        <v>180</v>
      </c>
      <c r="D16" s="253"/>
      <c r="E16" s="254">
        <v>31.3995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12"/>
      <c r="Z16" s="212"/>
      <c r="AA16" s="212"/>
      <c r="AB16" s="212"/>
      <c r="AC16" s="212"/>
      <c r="AD16" s="212"/>
      <c r="AE16" s="212"/>
      <c r="AF16" s="212"/>
      <c r="AG16" s="212" t="s">
        <v>172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61" t="s">
        <v>181</v>
      </c>
      <c r="D17" s="253"/>
      <c r="E17" s="254">
        <v>9.7375000000000007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12"/>
      <c r="Z17" s="212"/>
      <c r="AA17" s="212"/>
      <c r="AB17" s="212"/>
      <c r="AC17" s="212"/>
      <c r="AD17" s="212"/>
      <c r="AE17" s="212"/>
      <c r="AF17" s="212"/>
      <c r="AG17" s="212" t="s">
        <v>172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61" t="s">
        <v>182</v>
      </c>
      <c r="D18" s="253"/>
      <c r="E18" s="254"/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12"/>
      <c r="Z18" s="212"/>
      <c r="AA18" s="212"/>
      <c r="AB18" s="212"/>
      <c r="AC18" s="212"/>
      <c r="AD18" s="212"/>
      <c r="AE18" s="212"/>
      <c r="AF18" s="212"/>
      <c r="AG18" s="212" t="s">
        <v>172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61" t="s">
        <v>183</v>
      </c>
      <c r="D19" s="253"/>
      <c r="E19" s="254">
        <v>-7.2720000000000002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12"/>
      <c r="Z19" s="212"/>
      <c r="AA19" s="212"/>
      <c r="AB19" s="212"/>
      <c r="AC19" s="212"/>
      <c r="AD19" s="212"/>
      <c r="AE19" s="212"/>
      <c r="AF19" s="212"/>
      <c r="AG19" s="212" t="s">
        <v>172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61" t="s">
        <v>184</v>
      </c>
      <c r="D20" s="253"/>
      <c r="E20" s="254"/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12"/>
      <c r="Z20" s="212"/>
      <c r="AA20" s="212"/>
      <c r="AB20" s="212"/>
      <c r="AC20" s="212"/>
      <c r="AD20" s="212"/>
      <c r="AE20" s="212"/>
      <c r="AF20" s="212"/>
      <c r="AG20" s="212" t="s">
        <v>172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61" t="s">
        <v>185</v>
      </c>
      <c r="D21" s="253"/>
      <c r="E21" s="254">
        <v>1.925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12"/>
      <c r="Z21" s="212"/>
      <c r="AA21" s="212"/>
      <c r="AB21" s="212"/>
      <c r="AC21" s="212"/>
      <c r="AD21" s="212"/>
      <c r="AE21" s="212"/>
      <c r="AF21" s="212"/>
      <c r="AG21" s="212" t="s">
        <v>172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61" t="s">
        <v>186</v>
      </c>
      <c r="D22" s="253"/>
      <c r="E22" s="254"/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12"/>
      <c r="Z22" s="212"/>
      <c r="AA22" s="212"/>
      <c r="AB22" s="212"/>
      <c r="AC22" s="212"/>
      <c r="AD22" s="212"/>
      <c r="AE22" s="212"/>
      <c r="AF22" s="212"/>
      <c r="AG22" s="212" t="s">
        <v>172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61" t="s">
        <v>187</v>
      </c>
      <c r="D23" s="253"/>
      <c r="E23" s="254">
        <v>0.38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12"/>
      <c r="Z23" s="212"/>
      <c r="AA23" s="212"/>
      <c r="AB23" s="212"/>
      <c r="AC23" s="212"/>
      <c r="AD23" s="212"/>
      <c r="AE23" s="212"/>
      <c r="AF23" s="212"/>
      <c r="AG23" s="212" t="s">
        <v>172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61" t="s">
        <v>188</v>
      </c>
      <c r="D24" s="253"/>
      <c r="E24" s="254"/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12"/>
      <c r="Z24" s="212"/>
      <c r="AA24" s="212"/>
      <c r="AB24" s="212"/>
      <c r="AC24" s="212"/>
      <c r="AD24" s="212"/>
      <c r="AE24" s="212"/>
      <c r="AF24" s="212"/>
      <c r="AG24" s="212" t="s">
        <v>172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61" t="s">
        <v>189</v>
      </c>
      <c r="D25" s="253"/>
      <c r="E25" s="254">
        <v>2.1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12"/>
      <c r="Z25" s="212"/>
      <c r="AA25" s="212"/>
      <c r="AB25" s="212"/>
      <c r="AC25" s="212"/>
      <c r="AD25" s="212"/>
      <c r="AE25" s="212"/>
      <c r="AF25" s="212"/>
      <c r="AG25" s="212" t="s">
        <v>172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33">
        <v>3</v>
      </c>
      <c r="B26" s="234" t="s">
        <v>190</v>
      </c>
      <c r="C26" s="249" t="s">
        <v>191</v>
      </c>
      <c r="D26" s="235" t="s">
        <v>192</v>
      </c>
      <c r="E26" s="236">
        <v>15.118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21</v>
      </c>
      <c r="M26" s="238">
        <f>G26*(1+L26/100)</f>
        <v>0</v>
      </c>
      <c r="N26" s="236">
        <v>8.0000000000000007E-5</v>
      </c>
      <c r="O26" s="236">
        <f>ROUND(E26*N26,2)</f>
        <v>0</v>
      </c>
      <c r="P26" s="236">
        <v>0</v>
      </c>
      <c r="Q26" s="236">
        <f>ROUND(E26*P26,2)</f>
        <v>0</v>
      </c>
      <c r="R26" s="238" t="s">
        <v>193</v>
      </c>
      <c r="S26" s="238" t="s">
        <v>156</v>
      </c>
      <c r="T26" s="239" t="s">
        <v>156</v>
      </c>
      <c r="U26" s="223">
        <v>0.18</v>
      </c>
      <c r="V26" s="223">
        <f>ROUND(E26*U26,2)</f>
        <v>2.72</v>
      </c>
      <c r="W26" s="223"/>
      <c r="X26" s="223" t="s">
        <v>169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170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61" t="s">
        <v>179</v>
      </c>
      <c r="D27" s="253"/>
      <c r="E27" s="254"/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12"/>
      <c r="Z27" s="212"/>
      <c r="AA27" s="212"/>
      <c r="AB27" s="212"/>
      <c r="AC27" s="212"/>
      <c r="AD27" s="212"/>
      <c r="AE27" s="212"/>
      <c r="AF27" s="212"/>
      <c r="AG27" s="212" t="s">
        <v>172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61" t="s">
        <v>194</v>
      </c>
      <c r="D28" s="253"/>
      <c r="E28" s="254">
        <v>11.417999999999999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12"/>
      <c r="Z28" s="212"/>
      <c r="AA28" s="212"/>
      <c r="AB28" s="212"/>
      <c r="AC28" s="212"/>
      <c r="AD28" s="212"/>
      <c r="AE28" s="212"/>
      <c r="AF28" s="212"/>
      <c r="AG28" s="212" t="s">
        <v>172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61" t="s">
        <v>184</v>
      </c>
      <c r="D29" s="253"/>
      <c r="E29" s="254"/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12"/>
      <c r="Z29" s="212"/>
      <c r="AA29" s="212"/>
      <c r="AB29" s="212"/>
      <c r="AC29" s="212"/>
      <c r="AD29" s="212"/>
      <c r="AE29" s="212"/>
      <c r="AF29" s="212"/>
      <c r="AG29" s="212" t="s">
        <v>172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61" t="s">
        <v>195</v>
      </c>
      <c r="D30" s="253"/>
      <c r="E30" s="254">
        <v>0.7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12"/>
      <c r="Z30" s="212"/>
      <c r="AA30" s="212"/>
      <c r="AB30" s="212"/>
      <c r="AC30" s="212"/>
      <c r="AD30" s="212"/>
      <c r="AE30" s="212"/>
      <c r="AF30" s="212"/>
      <c r="AG30" s="212" t="s">
        <v>172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61" t="s">
        <v>188</v>
      </c>
      <c r="D31" s="253"/>
      <c r="E31" s="254"/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12"/>
      <c r="Z31" s="212"/>
      <c r="AA31" s="212"/>
      <c r="AB31" s="212"/>
      <c r="AC31" s="212"/>
      <c r="AD31" s="212"/>
      <c r="AE31" s="212"/>
      <c r="AF31" s="212"/>
      <c r="AG31" s="212" t="s">
        <v>172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61" t="s">
        <v>196</v>
      </c>
      <c r="D32" s="253"/>
      <c r="E32" s="254">
        <v>3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12"/>
      <c r="Z32" s="212"/>
      <c r="AA32" s="212"/>
      <c r="AB32" s="212"/>
      <c r="AC32" s="212"/>
      <c r="AD32" s="212"/>
      <c r="AE32" s="212"/>
      <c r="AF32" s="212"/>
      <c r="AG32" s="212" t="s">
        <v>172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3">
        <v>4</v>
      </c>
      <c r="B33" s="234" t="s">
        <v>197</v>
      </c>
      <c r="C33" s="249" t="s">
        <v>198</v>
      </c>
      <c r="D33" s="235" t="s">
        <v>192</v>
      </c>
      <c r="E33" s="236">
        <v>32.299999999999997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6">
        <v>1.0200000000000001E-3</v>
      </c>
      <c r="O33" s="236">
        <f>ROUND(E33*N33,2)</f>
        <v>0.03</v>
      </c>
      <c r="P33" s="236">
        <v>0</v>
      </c>
      <c r="Q33" s="236">
        <f>ROUND(E33*P33,2)</f>
        <v>0</v>
      </c>
      <c r="R33" s="238" t="s">
        <v>168</v>
      </c>
      <c r="S33" s="238" t="s">
        <v>156</v>
      </c>
      <c r="T33" s="239" t="s">
        <v>156</v>
      </c>
      <c r="U33" s="223">
        <v>0.223</v>
      </c>
      <c r="V33" s="223">
        <f>ROUND(E33*U33,2)</f>
        <v>7.2</v>
      </c>
      <c r="W33" s="223"/>
      <c r="X33" s="223" t="s">
        <v>169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170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62" t="s">
        <v>199</v>
      </c>
      <c r="D34" s="257"/>
      <c r="E34" s="257"/>
      <c r="F34" s="257"/>
      <c r="G34" s="257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12"/>
      <c r="Z34" s="212"/>
      <c r="AA34" s="212"/>
      <c r="AB34" s="212"/>
      <c r="AC34" s="212"/>
      <c r="AD34" s="212"/>
      <c r="AE34" s="212"/>
      <c r="AF34" s="212"/>
      <c r="AG34" s="212" t="s">
        <v>178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61" t="s">
        <v>179</v>
      </c>
      <c r="D35" s="253"/>
      <c r="E35" s="254"/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12"/>
      <c r="Z35" s="212"/>
      <c r="AA35" s="212"/>
      <c r="AB35" s="212"/>
      <c r="AC35" s="212"/>
      <c r="AD35" s="212"/>
      <c r="AE35" s="212"/>
      <c r="AF35" s="212"/>
      <c r="AG35" s="212" t="s">
        <v>172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61" t="s">
        <v>200</v>
      </c>
      <c r="D36" s="253"/>
      <c r="E36" s="254">
        <v>26.75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12"/>
      <c r="Z36" s="212"/>
      <c r="AA36" s="212"/>
      <c r="AB36" s="212"/>
      <c r="AC36" s="212"/>
      <c r="AD36" s="212"/>
      <c r="AE36" s="212"/>
      <c r="AF36" s="212"/>
      <c r="AG36" s="212" t="s">
        <v>172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61" t="s">
        <v>184</v>
      </c>
      <c r="D37" s="253"/>
      <c r="E37" s="254"/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12"/>
      <c r="Z37" s="212"/>
      <c r="AA37" s="212"/>
      <c r="AB37" s="212"/>
      <c r="AC37" s="212"/>
      <c r="AD37" s="212"/>
      <c r="AE37" s="212"/>
      <c r="AF37" s="212"/>
      <c r="AG37" s="212" t="s">
        <v>172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61" t="s">
        <v>201</v>
      </c>
      <c r="D38" s="253"/>
      <c r="E38" s="254">
        <v>2.75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12"/>
      <c r="Z38" s="212"/>
      <c r="AA38" s="212"/>
      <c r="AB38" s="212"/>
      <c r="AC38" s="212"/>
      <c r="AD38" s="212"/>
      <c r="AE38" s="212"/>
      <c r="AF38" s="212"/>
      <c r="AG38" s="212" t="s">
        <v>172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61" t="s">
        <v>188</v>
      </c>
      <c r="D39" s="253"/>
      <c r="E39" s="254"/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12"/>
      <c r="Z39" s="212"/>
      <c r="AA39" s="212"/>
      <c r="AB39" s="212"/>
      <c r="AC39" s="212"/>
      <c r="AD39" s="212"/>
      <c r="AE39" s="212"/>
      <c r="AF39" s="212"/>
      <c r="AG39" s="212" t="s">
        <v>172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61" t="s">
        <v>202</v>
      </c>
      <c r="D40" s="253"/>
      <c r="E40" s="254">
        <v>2.8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12"/>
      <c r="Z40" s="212"/>
      <c r="AA40" s="212"/>
      <c r="AB40" s="212"/>
      <c r="AC40" s="212"/>
      <c r="AD40" s="212"/>
      <c r="AE40" s="212"/>
      <c r="AF40" s="212"/>
      <c r="AG40" s="212" t="s">
        <v>172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33">
        <v>5</v>
      </c>
      <c r="B41" s="234" t="s">
        <v>203</v>
      </c>
      <c r="C41" s="249" t="s">
        <v>204</v>
      </c>
      <c r="D41" s="235" t="s">
        <v>176</v>
      </c>
      <c r="E41" s="236">
        <v>2.9249999999999998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6">
        <v>0.1114</v>
      </c>
      <c r="O41" s="236">
        <f>ROUND(E41*N41,2)</f>
        <v>0.33</v>
      </c>
      <c r="P41" s="236">
        <v>0</v>
      </c>
      <c r="Q41" s="236">
        <f>ROUND(E41*P41,2)</f>
        <v>0</v>
      </c>
      <c r="R41" s="238" t="s">
        <v>168</v>
      </c>
      <c r="S41" s="238" t="s">
        <v>156</v>
      </c>
      <c r="T41" s="239" t="s">
        <v>156</v>
      </c>
      <c r="U41" s="223">
        <v>0.81899999999999995</v>
      </c>
      <c r="V41" s="223">
        <f>ROUND(E41*U41,2)</f>
        <v>2.4</v>
      </c>
      <c r="W41" s="223"/>
      <c r="X41" s="223" t="s">
        <v>169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170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61" t="s">
        <v>205</v>
      </c>
      <c r="D42" s="253"/>
      <c r="E42" s="254"/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12"/>
      <c r="Z42" s="212"/>
      <c r="AA42" s="212"/>
      <c r="AB42" s="212"/>
      <c r="AC42" s="212"/>
      <c r="AD42" s="212"/>
      <c r="AE42" s="212"/>
      <c r="AF42" s="212"/>
      <c r="AG42" s="212" t="s">
        <v>172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61" t="s">
        <v>206</v>
      </c>
      <c r="D43" s="253"/>
      <c r="E43" s="254"/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12"/>
      <c r="Z43" s="212"/>
      <c r="AA43" s="212"/>
      <c r="AB43" s="212"/>
      <c r="AC43" s="212"/>
      <c r="AD43" s="212"/>
      <c r="AE43" s="212"/>
      <c r="AF43" s="212"/>
      <c r="AG43" s="212" t="s">
        <v>172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61" t="s">
        <v>207</v>
      </c>
      <c r="D44" s="253"/>
      <c r="E44" s="254">
        <v>1.5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12"/>
      <c r="Z44" s="212"/>
      <c r="AA44" s="212"/>
      <c r="AB44" s="212"/>
      <c r="AC44" s="212"/>
      <c r="AD44" s="212"/>
      <c r="AE44" s="212"/>
      <c r="AF44" s="212"/>
      <c r="AG44" s="212" t="s">
        <v>172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61" t="s">
        <v>208</v>
      </c>
      <c r="D45" s="253"/>
      <c r="E45" s="254">
        <v>1.425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12"/>
      <c r="Z45" s="212"/>
      <c r="AA45" s="212"/>
      <c r="AB45" s="212"/>
      <c r="AC45" s="212"/>
      <c r="AD45" s="212"/>
      <c r="AE45" s="212"/>
      <c r="AF45" s="212"/>
      <c r="AG45" s="212" t="s">
        <v>172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33">
        <v>6</v>
      </c>
      <c r="B46" s="234" t="s">
        <v>209</v>
      </c>
      <c r="C46" s="249" t="s">
        <v>210</v>
      </c>
      <c r="D46" s="235" t="s">
        <v>176</v>
      </c>
      <c r="E46" s="236">
        <v>4.8600000000000003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6">
        <v>0.12182999999999999</v>
      </c>
      <c r="O46" s="236">
        <f>ROUND(E46*N46,2)</f>
        <v>0.59</v>
      </c>
      <c r="P46" s="236">
        <v>0</v>
      </c>
      <c r="Q46" s="236">
        <f>ROUND(E46*P46,2)</f>
        <v>0</v>
      </c>
      <c r="R46" s="238" t="s">
        <v>168</v>
      </c>
      <c r="S46" s="238" t="s">
        <v>156</v>
      </c>
      <c r="T46" s="239" t="s">
        <v>156</v>
      </c>
      <c r="U46" s="223">
        <v>0.67400000000000004</v>
      </c>
      <c r="V46" s="223">
        <f>ROUND(E46*U46,2)</f>
        <v>3.28</v>
      </c>
      <c r="W46" s="223"/>
      <c r="X46" s="223" t="s">
        <v>169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170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62" t="s">
        <v>211</v>
      </c>
      <c r="D47" s="257"/>
      <c r="E47" s="257"/>
      <c r="F47" s="257"/>
      <c r="G47" s="257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12"/>
      <c r="Z47" s="212"/>
      <c r="AA47" s="212"/>
      <c r="AB47" s="212"/>
      <c r="AC47" s="212"/>
      <c r="AD47" s="212"/>
      <c r="AE47" s="212"/>
      <c r="AF47" s="212"/>
      <c r="AG47" s="212" t="s">
        <v>178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61" t="s">
        <v>212</v>
      </c>
      <c r="D48" s="253"/>
      <c r="E48" s="254"/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12"/>
      <c r="Z48" s="212"/>
      <c r="AA48" s="212"/>
      <c r="AB48" s="212"/>
      <c r="AC48" s="212"/>
      <c r="AD48" s="212"/>
      <c r="AE48" s="212"/>
      <c r="AF48" s="212"/>
      <c r="AG48" s="212" t="s">
        <v>172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61" t="s">
        <v>213</v>
      </c>
      <c r="D49" s="253"/>
      <c r="E49" s="254">
        <v>2.16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12"/>
      <c r="Z49" s="212"/>
      <c r="AA49" s="212"/>
      <c r="AB49" s="212"/>
      <c r="AC49" s="212"/>
      <c r="AD49" s="212"/>
      <c r="AE49" s="212"/>
      <c r="AF49" s="212"/>
      <c r="AG49" s="212" t="s">
        <v>172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61" t="s">
        <v>214</v>
      </c>
      <c r="D50" s="253"/>
      <c r="E50" s="254">
        <v>2.7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12"/>
      <c r="Z50" s="212"/>
      <c r="AA50" s="212"/>
      <c r="AB50" s="212"/>
      <c r="AC50" s="212"/>
      <c r="AD50" s="212"/>
      <c r="AE50" s="212"/>
      <c r="AF50" s="212"/>
      <c r="AG50" s="212" t="s">
        <v>172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226" t="s">
        <v>145</v>
      </c>
      <c r="B51" s="227" t="s">
        <v>74</v>
      </c>
      <c r="C51" s="247" t="s">
        <v>75</v>
      </c>
      <c r="D51" s="228"/>
      <c r="E51" s="229"/>
      <c r="F51" s="230"/>
      <c r="G51" s="230">
        <f>SUMIF(AG52:AG251,"&lt;&gt;NOR",G52:G251)</f>
        <v>0</v>
      </c>
      <c r="H51" s="230"/>
      <c r="I51" s="230">
        <f>SUM(I52:I251)</f>
        <v>0</v>
      </c>
      <c r="J51" s="230"/>
      <c r="K51" s="230">
        <f>SUM(K52:K251)</f>
        <v>0</v>
      </c>
      <c r="L51" s="230"/>
      <c r="M51" s="230">
        <f>SUM(M52:M251)</f>
        <v>0</v>
      </c>
      <c r="N51" s="229"/>
      <c r="O51" s="229">
        <f>SUM(O52:O251)</f>
        <v>9.6</v>
      </c>
      <c r="P51" s="229"/>
      <c r="Q51" s="229">
        <f>SUM(Q52:Q251)</f>
        <v>0</v>
      </c>
      <c r="R51" s="230"/>
      <c r="S51" s="230"/>
      <c r="T51" s="231"/>
      <c r="U51" s="225"/>
      <c r="V51" s="225">
        <f>SUM(V52:V251)</f>
        <v>408.45</v>
      </c>
      <c r="W51" s="225"/>
      <c r="X51" s="225"/>
      <c r="AG51" t="s">
        <v>146</v>
      </c>
    </row>
    <row r="52" spans="1:60" ht="22.5" outlineLevel="1" x14ac:dyDescent="0.2">
      <c r="A52" s="233">
        <v>7</v>
      </c>
      <c r="B52" s="234" t="s">
        <v>215</v>
      </c>
      <c r="C52" s="249" t="s">
        <v>216</v>
      </c>
      <c r="D52" s="235" t="s">
        <v>176</v>
      </c>
      <c r="E52" s="236">
        <v>184.3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6">
        <v>5.5900000000000004E-3</v>
      </c>
      <c r="O52" s="236">
        <f>ROUND(E52*N52,2)</f>
        <v>1.03</v>
      </c>
      <c r="P52" s="236">
        <v>0</v>
      </c>
      <c r="Q52" s="236">
        <f>ROUND(E52*P52,2)</f>
        <v>0</v>
      </c>
      <c r="R52" s="238" t="s">
        <v>168</v>
      </c>
      <c r="S52" s="238" t="s">
        <v>156</v>
      </c>
      <c r="T52" s="239" t="s">
        <v>156</v>
      </c>
      <c r="U52" s="223">
        <v>0.32</v>
      </c>
      <c r="V52" s="223">
        <f>ROUND(E52*U52,2)</f>
        <v>58.98</v>
      </c>
      <c r="W52" s="223"/>
      <c r="X52" s="223" t="s">
        <v>169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170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62" t="s">
        <v>217</v>
      </c>
      <c r="D53" s="257"/>
      <c r="E53" s="257"/>
      <c r="F53" s="257"/>
      <c r="G53" s="257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12"/>
      <c r="Z53" s="212"/>
      <c r="AA53" s="212"/>
      <c r="AB53" s="212"/>
      <c r="AC53" s="212"/>
      <c r="AD53" s="212"/>
      <c r="AE53" s="212"/>
      <c r="AF53" s="212"/>
      <c r="AG53" s="212" t="s">
        <v>178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61" t="s">
        <v>218</v>
      </c>
      <c r="D54" s="253"/>
      <c r="E54" s="254"/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12"/>
      <c r="Z54" s="212"/>
      <c r="AA54" s="212"/>
      <c r="AB54" s="212"/>
      <c r="AC54" s="212"/>
      <c r="AD54" s="212"/>
      <c r="AE54" s="212"/>
      <c r="AF54" s="212"/>
      <c r="AG54" s="212" t="s">
        <v>172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61" t="s">
        <v>219</v>
      </c>
      <c r="D55" s="253"/>
      <c r="E55" s="254"/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12"/>
      <c r="Z55" s="212"/>
      <c r="AA55" s="212"/>
      <c r="AB55" s="212"/>
      <c r="AC55" s="212"/>
      <c r="AD55" s="212"/>
      <c r="AE55" s="212"/>
      <c r="AF55" s="212"/>
      <c r="AG55" s="212" t="s">
        <v>172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61" t="s">
        <v>220</v>
      </c>
      <c r="D56" s="253"/>
      <c r="E56" s="254">
        <v>99.2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12"/>
      <c r="Z56" s="212"/>
      <c r="AA56" s="212"/>
      <c r="AB56" s="212"/>
      <c r="AC56" s="212"/>
      <c r="AD56" s="212"/>
      <c r="AE56" s="212"/>
      <c r="AF56" s="212"/>
      <c r="AG56" s="212" t="s">
        <v>172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61" t="s">
        <v>221</v>
      </c>
      <c r="D57" s="253"/>
      <c r="E57" s="254">
        <v>85.1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12"/>
      <c r="Z57" s="212"/>
      <c r="AA57" s="212"/>
      <c r="AB57" s="212"/>
      <c r="AC57" s="212"/>
      <c r="AD57" s="212"/>
      <c r="AE57" s="212"/>
      <c r="AF57" s="212"/>
      <c r="AG57" s="212" t="s">
        <v>172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33">
        <v>8</v>
      </c>
      <c r="B58" s="234" t="s">
        <v>222</v>
      </c>
      <c r="C58" s="249" t="s">
        <v>223</v>
      </c>
      <c r="D58" s="235" t="s">
        <v>176</v>
      </c>
      <c r="E58" s="236">
        <v>184.3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6">
        <v>2.9999999999999997E-4</v>
      </c>
      <c r="O58" s="236">
        <f>ROUND(E58*N58,2)</f>
        <v>0.06</v>
      </c>
      <c r="P58" s="236">
        <v>0</v>
      </c>
      <c r="Q58" s="236">
        <f>ROUND(E58*P58,2)</f>
        <v>0</v>
      </c>
      <c r="R58" s="238" t="s">
        <v>168</v>
      </c>
      <c r="S58" s="238" t="s">
        <v>156</v>
      </c>
      <c r="T58" s="239" t="s">
        <v>156</v>
      </c>
      <c r="U58" s="223">
        <v>8.8999999999999996E-2</v>
      </c>
      <c r="V58" s="223">
        <f>ROUND(E58*U58,2)</f>
        <v>16.399999999999999</v>
      </c>
      <c r="W58" s="223"/>
      <c r="X58" s="223" t="s">
        <v>169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170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62" t="s">
        <v>217</v>
      </c>
      <c r="D59" s="257"/>
      <c r="E59" s="257"/>
      <c r="F59" s="257"/>
      <c r="G59" s="257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12"/>
      <c r="Z59" s="212"/>
      <c r="AA59" s="212"/>
      <c r="AB59" s="212"/>
      <c r="AC59" s="212"/>
      <c r="AD59" s="212"/>
      <c r="AE59" s="212"/>
      <c r="AF59" s="212"/>
      <c r="AG59" s="212" t="s">
        <v>178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61" t="s">
        <v>218</v>
      </c>
      <c r="D60" s="253"/>
      <c r="E60" s="254"/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12"/>
      <c r="Z60" s="212"/>
      <c r="AA60" s="212"/>
      <c r="AB60" s="212"/>
      <c r="AC60" s="212"/>
      <c r="AD60" s="212"/>
      <c r="AE60" s="212"/>
      <c r="AF60" s="212"/>
      <c r="AG60" s="212" t="s">
        <v>172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61" t="s">
        <v>219</v>
      </c>
      <c r="D61" s="253"/>
      <c r="E61" s="254"/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12"/>
      <c r="Z61" s="212"/>
      <c r="AA61" s="212"/>
      <c r="AB61" s="212"/>
      <c r="AC61" s="212"/>
      <c r="AD61" s="212"/>
      <c r="AE61" s="212"/>
      <c r="AF61" s="212"/>
      <c r="AG61" s="212" t="s">
        <v>172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61" t="s">
        <v>220</v>
      </c>
      <c r="D62" s="253"/>
      <c r="E62" s="254">
        <v>99.2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12"/>
      <c r="Z62" s="212"/>
      <c r="AA62" s="212"/>
      <c r="AB62" s="212"/>
      <c r="AC62" s="212"/>
      <c r="AD62" s="212"/>
      <c r="AE62" s="212"/>
      <c r="AF62" s="212"/>
      <c r="AG62" s="212" t="s">
        <v>172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61" t="s">
        <v>221</v>
      </c>
      <c r="D63" s="253"/>
      <c r="E63" s="254">
        <v>85.1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12"/>
      <c r="Z63" s="212"/>
      <c r="AA63" s="212"/>
      <c r="AB63" s="212"/>
      <c r="AC63" s="212"/>
      <c r="AD63" s="212"/>
      <c r="AE63" s="212"/>
      <c r="AF63" s="212"/>
      <c r="AG63" s="212" t="s">
        <v>172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3">
        <v>9</v>
      </c>
      <c r="B64" s="234" t="s">
        <v>224</v>
      </c>
      <c r="C64" s="249" t="s">
        <v>225</v>
      </c>
      <c r="D64" s="235" t="s">
        <v>176</v>
      </c>
      <c r="E64" s="236">
        <v>403.86259999999999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6">
        <v>4.8999999999999998E-3</v>
      </c>
      <c r="O64" s="236">
        <f>ROUND(E64*N64,2)</f>
        <v>1.98</v>
      </c>
      <c r="P64" s="236">
        <v>0</v>
      </c>
      <c r="Q64" s="236">
        <f>ROUND(E64*P64,2)</f>
        <v>0</v>
      </c>
      <c r="R64" s="238" t="s">
        <v>168</v>
      </c>
      <c r="S64" s="238" t="s">
        <v>156</v>
      </c>
      <c r="T64" s="239" t="s">
        <v>156</v>
      </c>
      <c r="U64" s="223">
        <v>0.25</v>
      </c>
      <c r="V64" s="223">
        <f>ROUND(E64*U64,2)</f>
        <v>100.97</v>
      </c>
      <c r="W64" s="223"/>
      <c r="X64" s="223" t="s">
        <v>169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170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62" t="s">
        <v>217</v>
      </c>
      <c r="D65" s="257"/>
      <c r="E65" s="257"/>
      <c r="F65" s="257"/>
      <c r="G65" s="257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12"/>
      <c r="Z65" s="212"/>
      <c r="AA65" s="212"/>
      <c r="AB65" s="212"/>
      <c r="AC65" s="212"/>
      <c r="AD65" s="212"/>
      <c r="AE65" s="212"/>
      <c r="AF65" s="212"/>
      <c r="AG65" s="212" t="s">
        <v>178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61" t="s">
        <v>226</v>
      </c>
      <c r="D66" s="253"/>
      <c r="E66" s="254"/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12"/>
      <c r="Z66" s="212"/>
      <c r="AA66" s="212"/>
      <c r="AB66" s="212"/>
      <c r="AC66" s="212"/>
      <c r="AD66" s="212"/>
      <c r="AE66" s="212"/>
      <c r="AF66" s="212"/>
      <c r="AG66" s="212" t="s">
        <v>172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61" t="s">
        <v>227</v>
      </c>
      <c r="D67" s="253"/>
      <c r="E67" s="254"/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12"/>
      <c r="Z67" s="212"/>
      <c r="AA67" s="212"/>
      <c r="AB67" s="212"/>
      <c r="AC67" s="212"/>
      <c r="AD67" s="212"/>
      <c r="AE67" s="212"/>
      <c r="AF67" s="212"/>
      <c r="AG67" s="212" t="s">
        <v>172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61" t="s">
        <v>228</v>
      </c>
      <c r="D68" s="253"/>
      <c r="E68" s="254">
        <v>28.62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12"/>
      <c r="Z68" s="212"/>
      <c r="AA68" s="212"/>
      <c r="AB68" s="212"/>
      <c r="AC68" s="212"/>
      <c r="AD68" s="212"/>
      <c r="AE68" s="212"/>
      <c r="AF68" s="212"/>
      <c r="AG68" s="212" t="s">
        <v>172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61" t="s">
        <v>182</v>
      </c>
      <c r="D69" s="253"/>
      <c r="E69" s="254"/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12"/>
      <c r="Z69" s="212"/>
      <c r="AA69" s="212"/>
      <c r="AB69" s="212"/>
      <c r="AC69" s="212"/>
      <c r="AD69" s="212"/>
      <c r="AE69" s="212"/>
      <c r="AF69" s="212"/>
      <c r="AG69" s="212" t="s">
        <v>172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61" t="s">
        <v>229</v>
      </c>
      <c r="D70" s="253"/>
      <c r="E70" s="254">
        <v>-6.4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12"/>
      <c r="Z70" s="212"/>
      <c r="AA70" s="212"/>
      <c r="AB70" s="212"/>
      <c r="AC70" s="212"/>
      <c r="AD70" s="212"/>
      <c r="AE70" s="212"/>
      <c r="AF70" s="212"/>
      <c r="AG70" s="212" t="s">
        <v>172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61" t="s">
        <v>230</v>
      </c>
      <c r="D71" s="253"/>
      <c r="E71" s="254">
        <v>-2.3639999999999999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12"/>
      <c r="Z71" s="212"/>
      <c r="AA71" s="212"/>
      <c r="AB71" s="212"/>
      <c r="AC71" s="212"/>
      <c r="AD71" s="212"/>
      <c r="AE71" s="212"/>
      <c r="AF71" s="212"/>
      <c r="AG71" s="212" t="s">
        <v>172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61" t="s">
        <v>231</v>
      </c>
      <c r="D72" s="253"/>
      <c r="E72" s="254">
        <v>-1.5760000000000001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12"/>
      <c r="Z72" s="212"/>
      <c r="AA72" s="212"/>
      <c r="AB72" s="212"/>
      <c r="AC72" s="212"/>
      <c r="AD72" s="212"/>
      <c r="AE72" s="212"/>
      <c r="AF72" s="212"/>
      <c r="AG72" s="212" t="s">
        <v>172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61" t="s">
        <v>232</v>
      </c>
      <c r="D73" s="253"/>
      <c r="E73" s="254"/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12"/>
      <c r="Z73" s="212"/>
      <c r="AA73" s="212"/>
      <c r="AB73" s="212"/>
      <c r="AC73" s="212"/>
      <c r="AD73" s="212"/>
      <c r="AE73" s="212"/>
      <c r="AF73" s="212"/>
      <c r="AG73" s="212" t="s">
        <v>172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61" t="s">
        <v>233</v>
      </c>
      <c r="D74" s="253"/>
      <c r="E74" s="254">
        <v>7.86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12"/>
      <c r="Z74" s="212"/>
      <c r="AA74" s="212"/>
      <c r="AB74" s="212"/>
      <c r="AC74" s="212"/>
      <c r="AD74" s="212"/>
      <c r="AE74" s="212"/>
      <c r="AF74" s="212"/>
      <c r="AG74" s="212" t="s">
        <v>172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61" t="s">
        <v>206</v>
      </c>
      <c r="D75" s="253"/>
      <c r="E75" s="254"/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12"/>
      <c r="Z75" s="212"/>
      <c r="AA75" s="212"/>
      <c r="AB75" s="212"/>
      <c r="AC75" s="212"/>
      <c r="AD75" s="212"/>
      <c r="AE75" s="212"/>
      <c r="AF75" s="212"/>
      <c r="AG75" s="212" t="s">
        <v>172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61" t="s">
        <v>234</v>
      </c>
      <c r="D76" s="253"/>
      <c r="E76" s="254">
        <v>16.765000000000001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12"/>
      <c r="Z76" s="212"/>
      <c r="AA76" s="212"/>
      <c r="AB76" s="212"/>
      <c r="AC76" s="212"/>
      <c r="AD76" s="212"/>
      <c r="AE76" s="212"/>
      <c r="AF76" s="212"/>
      <c r="AG76" s="212" t="s">
        <v>172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61" t="s">
        <v>235</v>
      </c>
      <c r="D77" s="253"/>
      <c r="E77" s="254"/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12"/>
      <c r="Z77" s="212"/>
      <c r="AA77" s="212"/>
      <c r="AB77" s="212"/>
      <c r="AC77" s="212"/>
      <c r="AD77" s="212"/>
      <c r="AE77" s="212"/>
      <c r="AF77" s="212"/>
      <c r="AG77" s="212" t="s">
        <v>172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61" t="s">
        <v>236</v>
      </c>
      <c r="D78" s="253"/>
      <c r="E78" s="254">
        <v>70.739999999999995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12"/>
      <c r="Z78" s="212"/>
      <c r="AA78" s="212"/>
      <c r="AB78" s="212"/>
      <c r="AC78" s="212"/>
      <c r="AD78" s="212"/>
      <c r="AE78" s="212"/>
      <c r="AF78" s="212"/>
      <c r="AG78" s="212" t="s">
        <v>172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61" t="s">
        <v>182</v>
      </c>
      <c r="D79" s="253"/>
      <c r="E79" s="254"/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12"/>
      <c r="Z79" s="212"/>
      <c r="AA79" s="212"/>
      <c r="AB79" s="212"/>
      <c r="AC79" s="212"/>
      <c r="AD79" s="212"/>
      <c r="AE79" s="212"/>
      <c r="AF79" s="212"/>
      <c r="AG79" s="212" t="s">
        <v>172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61" t="s">
        <v>237</v>
      </c>
      <c r="D80" s="253"/>
      <c r="E80" s="254">
        <v>-3.1520000000000001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12"/>
      <c r="Z80" s="212"/>
      <c r="AA80" s="212"/>
      <c r="AB80" s="212"/>
      <c r="AC80" s="212"/>
      <c r="AD80" s="212"/>
      <c r="AE80" s="212"/>
      <c r="AF80" s="212"/>
      <c r="AG80" s="212" t="s">
        <v>172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61" t="s">
        <v>238</v>
      </c>
      <c r="D81" s="253"/>
      <c r="E81" s="254">
        <v>-3.1520000000000001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12"/>
      <c r="Z81" s="212"/>
      <c r="AA81" s="212"/>
      <c r="AB81" s="212"/>
      <c r="AC81" s="212"/>
      <c r="AD81" s="212"/>
      <c r="AE81" s="212"/>
      <c r="AF81" s="212"/>
      <c r="AG81" s="212" t="s">
        <v>172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61" t="s">
        <v>239</v>
      </c>
      <c r="D82" s="253"/>
      <c r="E82" s="254">
        <v>-7.54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12"/>
      <c r="Z82" s="212"/>
      <c r="AA82" s="212"/>
      <c r="AB82" s="212"/>
      <c r="AC82" s="212"/>
      <c r="AD82" s="212"/>
      <c r="AE82" s="212"/>
      <c r="AF82" s="212"/>
      <c r="AG82" s="212" t="s">
        <v>172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61" t="s">
        <v>240</v>
      </c>
      <c r="D83" s="253"/>
      <c r="E83" s="254"/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12"/>
      <c r="Z83" s="212"/>
      <c r="AA83" s="212"/>
      <c r="AB83" s="212"/>
      <c r="AC83" s="212"/>
      <c r="AD83" s="212"/>
      <c r="AE83" s="212"/>
      <c r="AF83" s="212"/>
      <c r="AG83" s="212" t="s">
        <v>172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61" t="s">
        <v>241</v>
      </c>
      <c r="D84" s="253"/>
      <c r="E84" s="254">
        <v>20.52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12"/>
      <c r="Z84" s="212"/>
      <c r="AA84" s="212"/>
      <c r="AB84" s="212"/>
      <c r="AC84" s="212"/>
      <c r="AD84" s="212"/>
      <c r="AE84" s="212"/>
      <c r="AF84" s="212"/>
      <c r="AG84" s="212" t="s">
        <v>172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61" t="s">
        <v>182</v>
      </c>
      <c r="D85" s="253"/>
      <c r="E85" s="254"/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12"/>
      <c r="Z85" s="212"/>
      <c r="AA85" s="212"/>
      <c r="AB85" s="212"/>
      <c r="AC85" s="212"/>
      <c r="AD85" s="212"/>
      <c r="AE85" s="212"/>
      <c r="AF85" s="212"/>
      <c r="AG85" s="212" t="s">
        <v>172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61" t="s">
        <v>242</v>
      </c>
      <c r="D86" s="253"/>
      <c r="E86" s="254">
        <v>-6.3040000000000003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12"/>
      <c r="Z86" s="212"/>
      <c r="AA86" s="212"/>
      <c r="AB86" s="212"/>
      <c r="AC86" s="212"/>
      <c r="AD86" s="212"/>
      <c r="AE86" s="212"/>
      <c r="AF86" s="212"/>
      <c r="AG86" s="212" t="s">
        <v>172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61" t="s">
        <v>243</v>
      </c>
      <c r="D87" s="253"/>
      <c r="E87" s="254"/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12"/>
      <c r="Z87" s="212"/>
      <c r="AA87" s="212"/>
      <c r="AB87" s="212"/>
      <c r="AC87" s="212"/>
      <c r="AD87" s="212"/>
      <c r="AE87" s="212"/>
      <c r="AF87" s="212"/>
      <c r="AG87" s="212" t="s">
        <v>172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61" t="s">
        <v>244</v>
      </c>
      <c r="D88" s="253"/>
      <c r="E88" s="254">
        <v>49.0428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12"/>
      <c r="Z88" s="212"/>
      <c r="AA88" s="212"/>
      <c r="AB88" s="212"/>
      <c r="AC88" s="212"/>
      <c r="AD88" s="212"/>
      <c r="AE88" s="212"/>
      <c r="AF88" s="212"/>
      <c r="AG88" s="212" t="s">
        <v>172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61" t="s">
        <v>182</v>
      </c>
      <c r="D89" s="253"/>
      <c r="E89" s="254"/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12"/>
      <c r="Z89" s="212"/>
      <c r="AA89" s="212"/>
      <c r="AB89" s="212"/>
      <c r="AC89" s="212"/>
      <c r="AD89" s="212"/>
      <c r="AE89" s="212"/>
      <c r="AF89" s="212"/>
      <c r="AG89" s="212" t="s">
        <v>172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61" t="s">
        <v>238</v>
      </c>
      <c r="D90" s="253"/>
      <c r="E90" s="254">
        <v>-3.1520000000000001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12"/>
      <c r="Z90" s="212"/>
      <c r="AA90" s="212"/>
      <c r="AB90" s="212"/>
      <c r="AC90" s="212"/>
      <c r="AD90" s="212"/>
      <c r="AE90" s="212"/>
      <c r="AF90" s="212"/>
      <c r="AG90" s="212" t="s">
        <v>172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61" t="s">
        <v>245</v>
      </c>
      <c r="D91" s="253"/>
      <c r="E91" s="254">
        <v>-3.77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12"/>
      <c r="Z91" s="212"/>
      <c r="AA91" s="212"/>
      <c r="AB91" s="212"/>
      <c r="AC91" s="212"/>
      <c r="AD91" s="212"/>
      <c r="AE91" s="212"/>
      <c r="AF91" s="212"/>
      <c r="AG91" s="212" t="s">
        <v>172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61" t="s">
        <v>246</v>
      </c>
      <c r="D92" s="253"/>
      <c r="E92" s="254"/>
      <c r="F92" s="223"/>
      <c r="G92" s="22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12"/>
      <c r="Z92" s="212"/>
      <c r="AA92" s="212"/>
      <c r="AB92" s="212"/>
      <c r="AC92" s="212"/>
      <c r="AD92" s="212"/>
      <c r="AE92" s="212"/>
      <c r="AF92" s="212"/>
      <c r="AG92" s="212" t="s">
        <v>172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61" t="s">
        <v>247</v>
      </c>
      <c r="D93" s="253"/>
      <c r="E93" s="254">
        <v>20.395199999999999</v>
      </c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12"/>
      <c r="Z93" s="212"/>
      <c r="AA93" s="212"/>
      <c r="AB93" s="212"/>
      <c r="AC93" s="212"/>
      <c r="AD93" s="212"/>
      <c r="AE93" s="212"/>
      <c r="AF93" s="212"/>
      <c r="AG93" s="212" t="s">
        <v>172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61" t="s">
        <v>248</v>
      </c>
      <c r="D94" s="253"/>
      <c r="E94" s="254"/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12"/>
      <c r="Z94" s="212"/>
      <c r="AA94" s="212"/>
      <c r="AB94" s="212"/>
      <c r="AC94" s="212"/>
      <c r="AD94" s="212"/>
      <c r="AE94" s="212"/>
      <c r="AF94" s="212"/>
      <c r="AG94" s="212" t="s">
        <v>172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61" t="s">
        <v>249</v>
      </c>
      <c r="D95" s="253"/>
      <c r="E95" s="254">
        <v>28.177199999999999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12"/>
      <c r="Z95" s="212"/>
      <c r="AA95" s="212"/>
      <c r="AB95" s="212"/>
      <c r="AC95" s="212"/>
      <c r="AD95" s="212"/>
      <c r="AE95" s="212"/>
      <c r="AF95" s="212"/>
      <c r="AG95" s="212" t="s">
        <v>172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61" t="s">
        <v>182</v>
      </c>
      <c r="D96" s="253"/>
      <c r="E96" s="254"/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12"/>
      <c r="Z96" s="212"/>
      <c r="AA96" s="212"/>
      <c r="AB96" s="212"/>
      <c r="AC96" s="212"/>
      <c r="AD96" s="212"/>
      <c r="AE96" s="212"/>
      <c r="AF96" s="212"/>
      <c r="AG96" s="212" t="s">
        <v>172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61" t="s">
        <v>238</v>
      </c>
      <c r="D97" s="253"/>
      <c r="E97" s="254">
        <v>-3.1520000000000001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12"/>
      <c r="Z97" s="212"/>
      <c r="AA97" s="212"/>
      <c r="AB97" s="212"/>
      <c r="AC97" s="212"/>
      <c r="AD97" s="212"/>
      <c r="AE97" s="212"/>
      <c r="AF97" s="212"/>
      <c r="AG97" s="212" t="s">
        <v>172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61" t="s">
        <v>250</v>
      </c>
      <c r="D98" s="253"/>
      <c r="E98" s="254"/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12"/>
      <c r="Z98" s="212"/>
      <c r="AA98" s="212"/>
      <c r="AB98" s="212"/>
      <c r="AC98" s="212"/>
      <c r="AD98" s="212"/>
      <c r="AE98" s="212"/>
      <c r="AF98" s="212"/>
      <c r="AG98" s="212" t="s">
        <v>172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61" t="s">
        <v>251</v>
      </c>
      <c r="D99" s="253"/>
      <c r="E99" s="254">
        <v>24.3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12"/>
      <c r="Z99" s="212"/>
      <c r="AA99" s="212"/>
      <c r="AB99" s="212"/>
      <c r="AC99" s="212"/>
      <c r="AD99" s="212"/>
      <c r="AE99" s="212"/>
      <c r="AF99" s="212"/>
      <c r="AG99" s="212" t="s">
        <v>172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61" t="s">
        <v>182</v>
      </c>
      <c r="D100" s="253"/>
      <c r="E100" s="254"/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172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61" t="s">
        <v>242</v>
      </c>
      <c r="D101" s="253"/>
      <c r="E101" s="254">
        <v>-6.3040000000000003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172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61" t="s">
        <v>252</v>
      </c>
      <c r="D102" s="253"/>
      <c r="E102" s="254"/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172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61" t="s">
        <v>253</v>
      </c>
      <c r="D103" s="253"/>
      <c r="E103" s="254">
        <v>106.9254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172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61" t="s">
        <v>182</v>
      </c>
      <c r="D104" s="253"/>
      <c r="E104" s="254"/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172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61" t="s">
        <v>231</v>
      </c>
      <c r="D105" s="253"/>
      <c r="E105" s="254">
        <v>-1.5760000000000001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172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61" t="s">
        <v>254</v>
      </c>
      <c r="D106" s="253"/>
      <c r="E106" s="254">
        <v>-11.31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172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61" t="s">
        <v>255</v>
      </c>
      <c r="D107" s="253"/>
      <c r="E107" s="254"/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172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61" t="s">
        <v>256</v>
      </c>
      <c r="D108" s="253"/>
      <c r="E108" s="254">
        <v>27</v>
      </c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172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61" t="s">
        <v>182</v>
      </c>
      <c r="D109" s="253"/>
      <c r="E109" s="254"/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172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61" t="s">
        <v>231</v>
      </c>
      <c r="D110" s="253"/>
      <c r="E110" s="254">
        <v>-1.5760000000000001</v>
      </c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172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61" t="s">
        <v>257</v>
      </c>
      <c r="D111" s="253"/>
      <c r="E111" s="254">
        <v>-1.885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172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61" t="s">
        <v>258</v>
      </c>
      <c r="D112" s="253"/>
      <c r="E112" s="254"/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172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61" t="s">
        <v>259</v>
      </c>
      <c r="D113" s="253"/>
      <c r="E113" s="254">
        <v>24.84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172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61" t="s">
        <v>182</v>
      </c>
      <c r="D114" s="253"/>
      <c r="E114" s="254"/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172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61" t="s">
        <v>231</v>
      </c>
      <c r="D115" s="253"/>
      <c r="E115" s="254">
        <v>-1.5760000000000001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172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61" t="s">
        <v>257</v>
      </c>
      <c r="D116" s="253"/>
      <c r="E116" s="254">
        <v>-1.885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172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61" t="s">
        <v>260</v>
      </c>
      <c r="D117" s="253"/>
      <c r="E117" s="254"/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172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61" t="s">
        <v>256</v>
      </c>
      <c r="D118" s="253"/>
      <c r="E118" s="254">
        <v>27</v>
      </c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172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61" t="s">
        <v>182</v>
      </c>
      <c r="D119" s="253"/>
      <c r="E119" s="254"/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172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61" t="s">
        <v>238</v>
      </c>
      <c r="D120" s="253"/>
      <c r="E120" s="254">
        <v>-3.1520000000000001</v>
      </c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172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61" t="s">
        <v>261</v>
      </c>
      <c r="D121" s="253"/>
      <c r="E121" s="254">
        <v>-4.2</v>
      </c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172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61" t="s">
        <v>257</v>
      </c>
      <c r="D122" s="253"/>
      <c r="E122" s="254">
        <v>-1.885</v>
      </c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172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61" t="s">
        <v>262</v>
      </c>
      <c r="D123" s="253"/>
      <c r="E123" s="254"/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172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63" t="s">
        <v>263</v>
      </c>
      <c r="D124" s="255"/>
      <c r="E124" s="256"/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172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64" t="s">
        <v>264</v>
      </c>
      <c r="D125" s="255"/>
      <c r="E125" s="256">
        <v>79.8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172</v>
      </c>
      <c r="AH125" s="212">
        <v>2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64" t="s">
        <v>265</v>
      </c>
      <c r="D126" s="255"/>
      <c r="E126" s="256">
        <v>12.16</v>
      </c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172</v>
      </c>
      <c r="AH126" s="212">
        <v>2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63" t="s">
        <v>266</v>
      </c>
      <c r="D127" s="255"/>
      <c r="E127" s="256"/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172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61" t="s">
        <v>267</v>
      </c>
      <c r="D128" s="253"/>
      <c r="E128" s="254">
        <v>27.588000000000001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172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 x14ac:dyDescent="0.2">
      <c r="A129" s="233">
        <v>10</v>
      </c>
      <c r="B129" s="234" t="s">
        <v>268</v>
      </c>
      <c r="C129" s="249" t="s">
        <v>269</v>
      </c>
      <c r="D129" s="235" t="s">
        <v>176</v>
      </c>
      <c r="E129" s="236">
        <v>403.86259999999999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6">
        <v>2.9999999999999997E-4</v>
      </c>
      <c r="O129" s="236">
        <f>ROUND(E129*N129,2)</f>
        <v>0.12</v>
      </c>
      <c r="P129" s="236">
        <v>0</v>
      </c>
      <c r="Q129" s="236">
        <f>ROUND(E129*P129,2)</f>
        <v>0</v>
      </c>
      <c r="R129" s="238" t="s">
        <v>168</v>
      </c>
      <c r="S129" s="238" t="s">
        <v>156</v>
      </c>
      <c r="T129" s="239" t="s">
        <v>156</v>
      </c>
      <c r="U129" s="223">
        <v>7.0000000000000007E-2</v>
      </c>
      <c r="V129" s="223">
        <f>ROUND(E129*U129,2)</f>
        <v>28.27</v>
      </c>
      <c r="W129" s="223"/>
      <c r="X129" s="223" t="s">
        <v>169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170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62" t="s">
        <v>217</v>
      </c>
      <c r="D130" s="257"/>
      <c r="E130" s="257"/>
      <c r="F130" s="257"/>
      <c r="G130" s="257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178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61" t="s">
        <v>226</v>
      </c>
      <c r="D131" s="253"/>
      <c r="E131" s="254"/>
      <c r="F131" s="223"/>
      <c r="G131" s="223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172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61" t="s">
        <v>227</v>
      </c>
      <c r="D132" s="253"/>
      <c r="E132" s="254"/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172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61" t="s">
        <v>228</v>
      </c>
      <c r="D133" s="253"/>
      <c r="E133" s="254">
        <v>28.62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172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61" t="s">
        <v>182</v>
      </c>
      <c r="D134" s="253"/>
      <c r="E134" s="254"/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172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61" t="s">
        <v>229</v>
      </c>
      <c r="D135" s="253"/>
      <c r="E135" s="254">
        <v>-6.4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172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61" t="s">
        <v>230</v>
      </c>
      <c r="D136" s="253"/>
      <c r="E136" s="254">
        <v>-2.3639999999999999</v>
      </c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172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61" t="s">
        <v>231</v>
      </c>
      <c r="D137" s="253"/>
      <c r="E137" s="254">
        <v>-1.5760000000000001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172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61" t="s">
        <v>232</v>
      </c>
      <c r="D138" s="253"/>
      <c r="E138" s="254"/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172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61" t="s">
        <v>233</v>
      </c>
      <c r="D139" s="253"/>
      <c r="E139" s="254">
        <v>7.86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172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61" t="s">
        <v>206</v>
      </c>
      <c r="D140" s="253"/>
      <c r="E140" s="254"/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172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61" t="s">
        <v>234</v>
      </c>
      <c r="D141" s="253"/>
      <c r="E141" s="254">
        <v>16.765000000000001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172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61" t="s">
        <v>235</v>
      </c>
      <c r="D142" s="253"/>
      <c r="E142" s="254"/>
      <c r="F142" s="223"/>
      <c r="G142" s="223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172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61" t="s">
        <v>236</v>
      </c>
      <c r="D143" s="253"/>
      <c r="E143" s="254">
        <v>70.739999999999995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172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61" t="s">
        <v>182</v>
      </c>
      <c r="D144" s="253"/>
      <c r="E144" s="254"/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172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61" t="s">
        <v>237</v>
      </c>
      <c r="D145" s="253"/>
      <c r="E145" s="254">
        <v>-3.1520000000000001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172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61" t="s">
        <v>238</v>
      </c>
      <c r="D146" s="253"/>
      <c r="E146" s="254">
        <v>-3.1520000000000001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172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61" t="s">
        <v>239</v>
      </c>
      <c r="D147" s="253"/>
      <c r="E147" s="254">
        <v>-7.54</v>
      </c>
      <c r="F147" s="223"/>
      <c r="G147" s="223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172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61" t="s">
        <v>240</v>
      </c>
      <c r="D148" s="253"/>
      <c r="E148" s="254"/>
      <c r="F148" s="223"/>
      <c r="G148" s="223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172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61" t="s">
        <v>241</v>
      </c>
      <c r="D149" s="253"/>
      <c r="E149" s="254">
        <v>20.52</v>
      </c>
      <c r="F149" s="223"/>
      <c r="G149" s="223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172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61" t="s">
        <v>182</v>
      </c>
      <c r="D150" s="253"/>
      <c r="E150" s="254"/>
      <c r="F150" s="223"/>
      <c r="G150" s="223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172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61" t="s">
        <v>242</v>
      </c>
      <c r="D151" s="253"/>
      <c r="E151" s="254">
        <v>-6.3040000000000003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172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61" t="s">
        <v>243</v>
      </c>
      <c r="D152" s="253"/>
      <c r="E152" s="254"/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172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61" t="s">
        <v>244</v>
      </c>
      <c r="D153" s="253"/>
      <c r="E153" s="254">
        <v>49.0428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172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61" t="s">
        <v>182</v>
      </c>
      <c r="D154" s="253"/>
      <c r="E154" s="254"/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172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61" t="s">
        <v>238</v>
      </c>
      <c r="D155" s="253"/>
      <c r="E155" s="254">
        <v>-3.1520000000000001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172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61" t="s">
        <v>245</v>
      </c>
      <c r="D156" s="253"/>
      <c r="E156" s="254">
        <v>-3.77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172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61" t="s">
        <v>246</v>
      </c>
      <c r="D157" s="253"/>
      <c r="E157" s="254"/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172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61" t="s">
        <v>247</v>
      </c>
      <c r="D158" s="253"/>
      <c r="E158" s="254">
        <v>20.395199999999999</v>
      </c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172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61" t="s">
        <v>248</v>
      </c>
      <c r="D159" s="253"/>
      <c r="E159" s="254"/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172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61" t="s">
        <v>249</v>
      </c>
      <c r="D160" s="253"/>
      <c r="E160" s="254">
        <v>28.177199999999999</v>
      </c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172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61" t="s">
        <v>182</v>
      </c>
      <c r="D161" s="253"/>
      <c r="E161" s="254"/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172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61" t="s">
        <v>238</v>
      </c>
      <c r="D162" s="253"/>
      <c r="E162" s="254">
        <v>-3.1520000000000001</v>
      </c>
      <c r="F162" s="223"/>
      <c r="G162" s="223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172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61" t="s">
        <v>250</v>
      </c>
      <c r="D163" s="253"/>
      <c r="E163" s="254"/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172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61" t="s">
        <v>251</v>
      </c>
      <c r="D164" s="253"/>
      <c r="E164" s="254">
        <v>24.3</v>
      </c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172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61" t="s">
        <v>182</v>
      </c>
      <c r="D165" s="253"/>
      <c r="E165" s="254"/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172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61" t="s">
        <v>242</v>
      </c>
      <c r="D166" s="253"/>
      <c r="E166" s="254">
        <v>-6.3040000000000003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172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61" t="s">
        <v>252</v>
      </c>
      <c r="D167" s="253"/>
      <c r="E167" s="254"/>
      <c r="F167" s="223"/>
      <c r="G167" s="223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172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61" t="s">
        <v>253</v>
      </c>
      <c r="D168" s="253"/>
      <c r="E168" s="254">
        <v>106.9254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172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61" t="s">
        <v>182</v>
      </c>
      <c r="D169" s="253"/>
      <c r="E169" s="254"/>
      <c r="F169" s="223"/>
      <c r="G169" s="223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172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61" t="s">
        <v>231</v>
      </c>
      <c r="D170" s="253"/>
      <c r="E170" s="254">
        <v>-1.5760000000000001</v>
      </c>
      <c r="F170" s="223"/>
      <c r="G170" s="223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172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61" t="s">
        <v>254</v>
      </c>
      <c r="D171" s="253"/>
      <c r="E171" s="254">
        <v>-11.31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172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61" t="s">
        <v>255</v>
      </c>
      <c r="D172" s="253"/>
      <c r="E172" s="254"/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172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61" t="s">
        <v>256</v>
      </c>
      <c r="D173" s="253"/>
      <c r="E173" s="254">
        <v>27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172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61" t="s">
        <v>182</v>
      </c>
      <c r="D174" s="253"/>
      <c r="E174" s="254"/>
      <c r="F174" s="223"/>
      <c r="G174" s="223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172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61" t="s">
        <v>231</v>
      </c>
      <c r="D175" s="253"/>
      <c r="E175" s="254">
        <v>-1.5760000000000001</v>
      </c>
      <c r="F175" s="223"/>
      <c r="G175" s="223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172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61" t="s">
        <v>257</v>
      </c>
      <c r="D176" s="253"/>
      <c r="E176" s="254">
        <v>-1.885</v>
      </c>
      <c r="F176" s="223"/>
      <c r="G176" s="223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172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61" t="s">
        <v>258</v>
      </c>
      <c r="D177" s="253"/>
      <c r="E177" s="254"/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172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61" t="s">
        <v>259</v>
      </c>
      <c r="D178" s="253"/>
      <c r="E178" s="254">
        <v>24.84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172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61" t="s">
        <v>182</v>
      </c>
      <c r="D179" s="253"/>
      <c r="E179" s="254"/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172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61" t="s">
        <v>231</v>
      </c>
      <c r="D180" s="253"/>
      <c r="E180" s="254">
        <v>-1.5760000000000001</v>
      </c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172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61" t="s">
        <v>257</v>
      </c>
      <c r="D181" s="253"/>
      <c r="E181" s="254">
        <v>-1.885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172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61" t="s">
        <v>260</v>
      </c>
      <c r="D182" s="253"/>
      <c r="E182" s="254"/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172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61" t="s">
        <v>256</v>
      </c>
      <c r="D183" s="253"/>
      <c r="E183" s="254">
        <v>27</v>
      </c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172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61" t="s">
        <v>182</v>
      </c>
      <c r="D184" s="253"/>
      <c r="E184" s="254"/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172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61" t="s">
        <v>238</v>
      </c>
      <c r="D185" s="253"/>
      <c r="E185" s="254">
        <v>-3.1520000000000001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172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61" t="s">
        <v>261</v>
      </c>
      <c r="D186" s="253"/>
      <c r="E186" s="254">
        <v>-4.2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172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61" t="s">
        <v>257</v>
      </c>
      <c r="D187" s="253"/>
      <c r="E187" s="254">
        <v>-1.885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172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61" t="s">
        <v>262</v>
      </c>
      <c r="D188" s="253"/>
      <c r="E188" s="254"/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172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63" t="s">
        <v>263</v>
      </c>
      <c r="D189" s="255"/>
      <c r="E189" s="256"/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172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64" t="s">
        <v>264</v>
      </c>
      <c r="D190" s="255"/>
      <c r="E190" s="256">
        <v>79.8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172</v>
      </c>
      <c r="AH190" s="212">
        <v>2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64" t="s">
        <v>265</v>
      </c>
      <c r="D191" s="255"/>
      <c r="E191" s="256">
        <v>12.16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172</v>
      </c>
      <c r="AH191" s="212">
        <v>2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63" t="s">
        <v>266</v>
      </c>
      <c r="D192" s="255"/>
      <c r="E192" s="256"/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172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61" t="s">
        <v>267</v>
      </c>
      <c r="D193" s="253"/>
      <c r="E193" s="254">
        <v>27.588000000000001</v>
      </c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172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33">
        <v>11</v>
      </c>
      <c r="B194" s="234" t="s">
        <v>270</v>
      </c>
      <c r="C194" s="249" t="s">
        <v>271</v>
      </c>
      <c r="D194" s="235" t="s">
        <v>176</v>
      </c>
      <c r="E194" s="236">
        <v>38.354999999999997</v>
      </c>
      <c r="F194" s="237"/>
      <c r="G194" s="238">
        <f>ROUND(E194*F194,2)</f>
        <v>0</v>
      </c>
      <c r="H194" s="237"/>
      <c r="I194" s="238">
        <f>ROUND(E194*H194,2)</f>
        <v>0</v>
      </c>
      <c r="J194" s="237"/>
      <c r="K194" s="238">
        <f>ROUND(E194*J194,2)</f>
        <v>0</v>
      </c>
      <c r="L194" s="238">
        <v>21</v>
      </c>
      <c r="M194" s="238">
        <f>G194*(1+L194/100)</f>
        <v>0</v>
      </c>
      <c r="N194" s="236">
        <v>4.0000000000000003E-5</v>
      </c>
      <c r="O194" s="236">
        <f>ROUND(E194*N194,2)</f>
        <v>0</v>
      </c>
      <c r="P194" s="236">
        <v>0</v>
      </c>
      <c r="Q194" s="236">
        <f>ROUND(E194*P194,2)</f>
        <v>0</v>
      </c>
      <c r="R194" s="238" t="s">
        <v>168</v>
      </c>
      <c r="S194" s="238" t="s">
        <v>156</v>
      </c>
      <c r="T194" s="239" t="s">
        <v>156</v>
      </c>
      <c r="U194" s="223">
        <v>7.8E-2</v>
      </c>
      <c r="V194" s="223">
        <f>ROUND(E194*U194,2)</f>
        <v>2.99</v>
      </c>
      <c r="W194" s="223"/>
      <c r="X194" s="223" t="s">
        <v>169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170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ht="22.5" outlineLevel="1" x14ac:dyDescent="0.2">
      <c r="A195" s="219"/>
      <c r="B195" s="220"/>
      <c r="C195" s="262" t="s">
        <v>272</v>
      </c>
      <c r="D195" s="257"/>
      <c r="E195" s="257"/>
      <c r="F195" s="257"/>
      <c r="G195" s="257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178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58" t="str">
        <f>C195</f>
        <v>které se zřizují před úpravami povrchu, a obalení osazených dveřních zárubní před znečištěním při úpravách povrchu nástřikem plastických maltovin včetně pozdějšího odkrytí,</v>
      </c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61" t="s">
        <v>273</v>
      </c>
      <c r="D196" s="253"/>
      <c r="E196" s="254"/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172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61" t="s">
        <v>274</v>
      </c>
      <c r="D197" s="253"/>
      <c r="E197" s="254">
        <v>35.814999999999998</v>
      </c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172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61" t="s">
        <v>275</v>
      </c>
      <c r="D198" s="253"/>
      <c r="E198" s="254">
        <v>2.54</v>
      </c>
      <c r="F198" s="223"/>
      <c r="G198" s="22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172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33">
        <v>12</v>
      </c>
      <c r="B199" s="234" t="s">
        <v>276</v>
      </c>
      <c r="C199" s="249" t="s">
        <v>277</v>
      </c>
      <c r="D199" s="235" t="s">
        <v>192</v>
      </c>
      <c r="E199" s="236">
        <v>91.96</v>
      </c>
      <c r="F199" s="237"/>
      <c r="G199" s="238">
        <f>ROUND(E199*F199,2)</f>
        <v>0</v>
      </c>
      <c r="H199" s="237"/>
      <c r="I199" s="238">
        <f>ROUND(E199*H199,2)</f>
        <v>0</v>
      </c>
      <c r="J199" s="237"/>
      <c r="K199" s="238">
        <f>ROUND(E199*J199,2)</f>
        <v>0</v>
      </c>
      <c r="L199" s="238">
        <v>21</v>
      </c>
      <c r="M199" s="238">
        <f>G199*(1+L199/100)</f>
        <v>0</v>
      </c>
      <c r="N199" s="236">
        <v>1.4999999999999999E-4</v>
      </c>
      <c r="O199" s="236">
        <f>ROUND(E199*N199,2)</f>
        <v>0.01</v>
      </c>
      <c r="P199" s="236">
        <v>0</v>
      </c>
      <c r="Q199" s="236">
        <f>ROUND(E199*P199,2)</f>
        <v>0</v>
      </c>
      <c r="R199" s="238" t="s">
        <v>168</v>
      </c>
      <c r="S199" s="238" t="s">
        <v>156</v>
      </c>
      <c r="T199" s="239" t="s">
        <v>156</v>
      </c>
      <c r="U199" s="223">
        <v>0.05</v>
      </c>
      <c r="V199" s="223">
        <f>ROUND(E199*U199,2)</f>
        <v>4.5999999999999996</v>
      </c>
      <c r="W199" s="223"/>
      <c r="X199" s="223" t="s">
        <v>169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170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9"/>
      <c r="B200" s="220"/>
      <c r="C200" s="262" t="s">
        <v>278</v>
      </c>
      <c r="D200" s="257"/>
      <c r="E200" s="257"/>
      <c r="F200" s="257"/>
      <c r="G200" s="257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178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61" t="s">
        <v>273</v>
      </c>
      <c r="D201" s="253"/>
      <c r="E201" s="254"/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172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61" t="s">
        <v>279</v>
      </c>
      <c r="D202" s="253"/>
      <c r="E202" s="254">
        <v>79.8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172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61" t="s">
        <v>280</v>
      </c>
      <c r="D203" s="253"/>
      <c r="E203" s="254">
        <v>12.16</v>
      </c>
      <c r="F203" s="223"/>
      <c r="G203" s="22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172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33.75" outlineLevel="1" x14ac:dyDescent="0.2">
      <c r="A204" s="233">
        <v>13</v>
      </c>
      <c r="B204" s="234" t="s">
        <v>281</v>
      </c>
      <c r="C204" s="249" t="s">
        <v>282</v>
      </c>
      <c r="D204" s="235" t="s">
        <v>176</v>
      </c>
      <c r="E204" s="236">
        <v>184.3</v>
      </c>
      <c r="F204" s="237"/>
      <c r="G204" s="238">
        <f>ROUND(E204*F204,2)</f>
        <v>0</v>
      </c>
      <c r="H204" s="237"/>
      <c r="I204" s="238">
        <f>ROUND(E204*H204,2)</f>
        <v>0</v>
      </c>
      <c r="J204" s="237"/>
      <c r="K204" s="238">
        <f>ROUND(E204*J204,2)</f>
        <v>0</v>
      </c>
      <c r="L204" s="238">
        <v>21</v>
      </c>
      <c r="M204" s="238">
        <f>G204*(1+L204/100)</f>
        <v>0</v>
      </c>
      <c r="N204" s="236">
        <v>4.1200000000000004E-3</v>
      </c>
      <c r="O204" s="236">
        <f>ROUND(E204*N204,2)</f>
        <v>0.76</v>
      </c>
      <c r="P204" s="236">
        <v>0</v>
      </c>
      <c r="Q204" s="236">
        <f>ROUND(E204*P204,2)</f>
        <v>0</v>
      </c>
      <c r="R204" s="238" t="s">
        <v>193</v>
      </c>
      <c r="S204" s="238" t="s">
        <v>156</v>
      </c>
      <c r="T204" s="239" t="s">
        <v>156</v>
      </c>
      <c r="U204" s="223">
        <v>0.19350999999999999</v>
      </c>
      <c r="V204" s="223">
        <f>ROUND(E204*U204,2)</f>
        <v>35.659999999999997</v>
      </c>
      <c r="W204" s="223"/>
      <c r="X204" s="223" t="s">
        <v>169</v>
      </c>
      <c r="Y204" s="212"/>
      <c r="Z204" s="212"/>
      <c r="AA204" s="212"/>
      <c r="AB204" s="212"/>
      <c r="AC204" s="212"/>
      <c r="AD204" s="212"/>
      <c r="AE204" s="212"/>
      <c r="AF204" s="212"/>
      <c r="AG204" s="212" t="s">
        <v>170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61" t="s">
        <v>283</v>
      </c>
      <c r="D205" s="253"/>
      <c r="E205" s="254"/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172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61" t="s">
        <v>220</v>
      </c>
      <c r="D206" s="253"/>
      <c r="E206" s="254">
        <v>99.2</v>
      </c>
      <c r="F206" s="223"/>
      <c r="G206" s="223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172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61" t="s">
        <v>221</v>
      </c>
      <c r="D207" s="253"/>
      <c r="E207" s="254">
        <v>85.1</v>
      </c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172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33">
        <v>14</v>
      </c>
      <c r="B208" s="234" t="s">
        <v>284</v>
      </c>
      <c r="C208" s="249" t="s">
        <v>285</v>
      </c>
      <c r="D208" s="235" t="s">
        <v>176</v>
      </c>
      <c r="E208" s="236">
        <v>3.4226999999999999</v>
      </c>
      <c r="F208" s="237"/>
      <c r="G208" s="238">
        <f>ROUND(E208*F208,2)</f>
        <v>0</v>
      </c>
      <c r="H208" s="237"/>
      <c r="I208" s="238">
        <f>ROUND(E208*H208,2)</f>
        <v>0</v>
      </c>
      <c r="J208" s="237"/>
      <c r="K208" s="238">
        <f>ROUND(E208*J208,2)</f>
        <v>0</v>
      </c>
      <c r="L208" s="238">
        <v>21</v>
      </c>
      <c r="M208" s="238">
        <f>G208*(1+L208/100)</f>
        <v>0</v>
      </c>
      <c r="N208" s="236">
        <v>5.2679999999999998E-2</v>
      </c>
      <c r="O208" s="236">
        <f>ROUND(E208*N208,2)</f>
        <v>0.18</v>
      </c>
      <c r="P208" s="236">
        <v>0</v>
      </c>
      <c r="Q208" s="236">
        <f>ROUND(E208*P208,2)</f>
        <v>0</v>
      </c>
      <c r="R208" s="238" t="s">
        <v>193</v>
      </c>
      <c r="S208" s="238" t="s">
        <v>156</v>
      </c>
      <c r="T208" s="239" t="s">
        <v>156</v>
      </c>
      <c r="U208" s="223">
        <v>2.8540199999999998</v>
      </c>
      <c r="V208" s="223">
        <f>ROUND(E208*U208,2)</f>
        <v>9.77</v>
      </c>
      <c r="W208" s="223"/>
      <c r="X208" s="223" t="s">
        <v>169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170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62" t="s">
        <v>286</v>
      </c>
      <c r="D209" s="257"/>
      <c r="E209" s="257"/>
      <c r="F209" s="257"/>
      <c r="G209" s="257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178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61" t="s">
        <v>287</v>
      </c>
      <c r="D210" s="253"/>
      <c r="E210" s="254"/>
      <c r="F210" s="223"/>
      <c r="G210" s="223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172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61" t="s">
        <v>288</v>
      </c>
      <c r="D211" s="253"/>
      <c r="E211" s="254">
        <v>2.6126999999999998</v>
      </c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172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61" t="s">
        <v>289</v>
      </c>
      <c r="D212" s="253"/>
      <c r="E212" s="254"/>
      <c r="F212" s="223"/>
      <c r="G212" s="223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172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61" t="s">
        <v>290</v>
      </c>
      <c r="D213" s="253"/>
      <c r="E213" s="254">
        <v>0.81</v>
      </c>
      <c r="F213" s="223"/>
      <c r="G213" s="223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172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1" x14ac:dyDescent="0.2">
      <c r="A214" s="233">
        <v>15</v>
      </c>
      <c r="B214" s="234" t="s">
        <v>291</v>
      </c>
      <c r="C214" s="249" t="s">
        <v>292</v>
      </c>
      <c r="D214" s="235" t="s">
        <v>176</v>
      </c>
      <c r="E214" s="236">
        <v>20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6">
        <v>6.8000000000000005E-2</v>
      </c>
      <c r="O214" s="236">
        <f>ROUND(E214*N214,2)</f>
        <v>1.36</v>
      </c>
      <c r="P214" s="236">
        <v>0</v>
      </c>
      <c r="Q214" s="236">
        <f>ROUND(E214*P214,2)</f>
        <v>0</v>
      </c>
      <c r="R214" s="238" t="s">
        <v>193</v>
      </c>
      <c r="S214" s="238" t="s">
        <v>156</v>
      </c>
      <c r="T214" s="239" t="s">
        <v>156</v>
      </c>
      <c r="U214" s="223">
        <v>0.71397999999999995</v>
      </c>
      <c r="V214" s="223">
        <f>ROUND(E214*U214,2)</f>
        <v>14.28</v>
      </c>
      <c r="W214" s="223"/>
      <c r="X214" s="223" t="s">
        <v>169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170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62" t="s">
        <v>293</v>
      </c>
      <c r="D215" s="257"/>
      <c r="E215" s="257"/>
      <c r="F215" s="257"/>
      <c r="G215" s="257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178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61" t="s">
        <v>294</v>
      </c>
      <c r="D216" s="253"/>
      <c r="E216" s="254"/>
      <c r="F216" s="223"/>
      <c r="G216" s="223"/>
      <c r="H216" s="223"/>
      <c r="I216" s="223"/>
      <c r="J216" s="223"/>
      <c r="K216" s="223"/>
      <c r="L216" s="223"/>
      <c r="M216" s="223"/>
      <c r="N216" s="222"/>
      <c r="O216" s="222"/>
      <c r="P216" s="222"/>
      <c r="Q216" s="222"/>
      <c r="R216" s="223"/>
      <c r="S216" s="223"/>
      <c r="T216" s="223"/>
      <c r="U216" s="223"/>
      <c r="V216" s="223"/>
      <c r="W216" s="223"/>
      <c r="X216" s="223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172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61" t="s">
        <v>295</v>
      </c>
      <c r="D217" s="253"/>
      <c r="E217" s="254">
        <v>20</v>
      </c>
      <c r="F217" s="223"/>
      <c r="G217" s="223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172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2.5" outlineLevel="1" x14ac:dyDescent="0.2">
      <c r="A218" s="233">
        <v>16</v>
      </c>
      <c r="B218" s="234" t="s">
        <v>296</v>
      </c>
      <c r="C218" s="249" t="s">
        <v>297</v>
      </c>
      <c r="D218" s="235" t="s">
        <v>176</v>
      </c>
      <c r="E218" s="236">
        <v>400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6">
        <v>3.5500000000000002E-3</v>
      </c>
      <c r="O218" s="236">
        <f>ROUND(E218*N218,2)</f>
        <v>1.42</v>
      </c>
      <c r="P218" s="236">
        <v>0</v>
      </c>
      <c r="Q218" s="236">
        <f>ROUND(E218*P218,2)</f>
        <v>0</v>
      </c>
      <c r="R218" s="238" t="s">
        <v>193</v>
      </c>
      <c r="S218" s="238" t="s">
        <v>156</v>
      </c>
      <c r="T218" s="239" t="s">
        <v>156</v>
      </c>
      <c r="U218" s="223">
        <v>0.17016000000000001</v>
      </c>
      <c r="V218" s="223">
        <f>ROUND(E218*U218,2)</f>
        <v>68.06</v>
      </c>
      <c r="W218" s="223"/>
      <c r="X218" s="223" t="s">
        <v>169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170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61" t="s">
        <v>298</v>
      </c>
      <c r="D219" s="253"/>
      <c r="E219" s="254"/>
      <c r="F219" s="223"/>
      <c r="G219" s="223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172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61" t="s">
        <v>299</v>
      </c>
      <c r="D220" s="253"/>
      <c r="E220" s="254">
        <v>400</v>
      </c>
      <c r="F220" s="223"/>
      <c r="G220" s="223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172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33">
        <v>17</v>
      </c>
      <c r="B221" s="234" t="s">
        <v>300</v>
      </c>
      <c r="C221" s="249" t="s">
        <v>301</v>
      </c>
      <c r="D221" s="235" t="s">
        <v>176</v>
      </c>
      <c r="E221" s="236">
        <v>3.24</v>
      </c>
      <c r="F221" s="237"/>
      <c r="G221" s="238">
        <f>ROUND(E221*F221,2)</f>
        <v>0</v>
      </c>
      <c r="H221" s="237"/>
      <c r="I221" s="238">
        <f>ROUND(E221*H221,2)</f>
        <v>0</v>
      </c>
      <c r="J221" s="237"/>
      <c r="K221" s="238">
        <f>ROUND(E221*J221,2)</f>
        <v>0</v>
      </c>
      <c r="L221" s="238">
        <v>21</v>
      </c>
      <c r="M221" s="238">
        <f>G221*(1+L221/100)</f>
        <v>0</v>
      </c>
      <c r="N221" s="236">
        <v>3.8289999999999998E-2</v>
      </c>
      <c r="O221" s="236">
        <f>ROUND(E221*N221,2)</f>
        <v>0.12</v>
      </c>
      <c r="P221" s="236">
        <v>0</v>
      </c>
      <c r="Q221" s="236">
        <f>ROUND(E221*P221,2)</f>
        <v>0</v>
      </c>
      <c r="R221" s="238" t="s">
        <v>193</v>
      </c>
      <c r="S221" s="238" t="s">
        <v>156</v>
      </c>
      <c r="T221" s="239" t="s">
        <v>156</v>
      </c>
      <c r="U221" s="223">
        <v>1.8764099999999999</v>
      </c>
      <c r="V221" s="223">
        <f>ROUND(E221*U221,2)</f>
        <v>6.08</v>
      </c>
      <c r="W221" s="223"/>
      <c r="X221" s="223" t="s">
        <v>169</v>
      </c>
      <c r="Y221" s="212"/>
      <c r="Z221" s="212"/>
      <c r="AA221" s="212"/>
      <c r="AB221" s="212"/>
      <c r="AC221" s="212"/>
      <c r="AD221" s="212"/>
      <c r="AE221" s="212"/>
      <c r="AF221" s="212"/>
      <c r="AG221" s="212" t="s">
        <v>170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62" t="s">
        <v>286</v>
      </c>
      <c r="D222" s="257"/>
      <c r="E222" s="257"/>
      <c r="F222" s="257"/>
      <c r="G222" s="257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178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61" t="s">
        <v>302</v>
      </c>
      <c r="D223" s="253"/>
      <c r="E223" s="254"/>
      <c r="F223" s="223"/>
      <c r="G223" s="223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172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61" t="s">
        <v>303</v>
      </c>
      <c r="D224" s="253"/>
      <c r="E224" s="254">
        <v>3.24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172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33">
        <v>18</v>
      </c>
      <c r="B225" s="234" t="s">
        <v>304</v>
      </c>
      <c r="C225" s="249" t="s">
        <v>305</v>
      </c>
      <c r="D225" s="235" t="s">
        <v>176</v>
      </c>
      <c r="E225" s="236">
        <v>86.241</v>
      </c>
      <c r="F225" s="237"/>
      <c r="G225" s="238">
        <f>ROUND(E225*F225,2)</f>
        <v>0</v>
      </c>
      <c r="H225" s="237"/>
      <c r="I225" s="238">
        <f>ROUND(E225*H225,2)</f>
        <v>0</v>
      </c>
      <c r="J225" s="237"/>
      <c r="K225" s="238">
        <f>ROUND(E225*J225,2)</f>
        <v>0</v>
      </c>
      <c r="L225" s="238">
        <v>21</v>
      </c>
      <c r="M225" s="238">
        <f>G225*(1+L225/100)</f>
        <v>0</v>
      </c>
      <c r="N225" s="236">
        <v>2.495E-2</v>
      </c>
      <c r="O225" s="236">
        <f>ROUND(E225*N225,2)</f>
        <v>2.15</v>
      </c>
      <c r="P225" s="236">
        <v>0</v>
      </c>
      <c r="Q225" s="236">
        <f>ROUND(E225*P225,2)</f>
        <v>0</v>
      </c>
      <c r="R225" s="238" t="s">
        <v>168</v>
      </c>
      <c r="S225" s="238" t="s">
        <v>156</v>
      </c>
      <c r="T225" s="239" t="s">
        <v>156</v>
      </c>
      <c r="U225" s="223">
        <v>0.37</v>
      </c>
      <c r="V225" s="223">
        <f>ROUND(E225*U225,2)</f>
        <v>31.91</v>
      </c>
      <c r="W225" s="223"/>
      <c r="X225" s="223" t="s">
        <v>169</v>
      </c>
      <c r="Y225" s="212"/>
      <c r="Z225" s="212"/>
      <c r="AA225" s="212"/>
      <c r="AB225" s="212"/>
      <c r="AC225" s="212"/>
      <c r="AD225" s="212"/>
      <c r="AE225" s="212"/>
      <c r="AF225" s="212"/>
      <c r="AG225" s="212" t="s">
        <v>170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62" t="s">
        <v>306</v>
      </c>
      <c r="D226" s="257"/>
      <c r="E226" s="257"/>
      <c r="F226" s="257"/>
      <c r="G226" s="257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178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58" t="str">
        <f>C226</f>
        <v>omítka vápenocementová, strojně nebo ručně nanášená v podlaží i ve schodišti na jakýkoliv druh podkladu, kompletní souvrství</v>
      </c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61" t="s">
        <v>307</v>
      </c>
      <c r="D227" s="253"/>
      <c r="E227" s="254"/>
      <c r="F227" s="223"/>
      <c r="G227" s="223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172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61" t="s">
        <v>232</v>
      </c>
      <c r="D228" s="253"/>
      <c r="E228" s="254"/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172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61" t="s">
        <v>308</v>
      </c>
      <c r="D229" s="253"/>
      <c r="E229" s="254">
        <v>9.8249999999999993</v>
      </c>
      <c r="F229" s="223"/>
      <c r="G229" s="223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172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61" t="s">
        <v>206</v>
      </c>
      <c r="D230" s="253"/>
      <c r="E230" s="254"/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172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61" t="s">
        <v>309</v>
      </c>
      <c r="D231" s="253"/>
      <c r="E231" s="254">
        <v>47.9</v>
      </c>
      <c r="F231" s="223"/>
      <c r="G231" s="223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172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61" t="s">
        <v>235</v>
      </c>
      <c r="D232" s="253"/>
      <c r="E232" s="254"/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172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61" t="s">
        <v>310</v>
      </c>
      <c r="D233" s="253"/>
      <c r="E233" s="254">
        <v>2.88</v>
      </c>
      <c r="F233" s="223"/>
      <c r="G233" s="223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172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61" t="s">
        <v>246</v>
      </c>
      <c r="D234" s="253"/>
      <c r="E234" s="254"/>
      <c r="F234" s="223"/>
      <c r="G234" s="223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172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61" t="s">
        <v>311</v>
      </c>
      <c r="D235" s="253"/>
      <c r="E235" s="254">
        <v>25.635999999999999</v>
      </c>
      <c r="F235" s="223"/>
      <c r="G235" s="223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172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ht="22.5" outlineLevel="1" x14ac:dyDescent="0.2">
      <c r="A236" s="233">
        <v>19</v>
      </c>
      <c r="B236" s="234" t="s">
        <v>312</v>
      </c>
      <c r="C236" s="249" t="s">
        <v>313</v>
      </c>
      <c r="D236" s="235" t="s">
        <v>176</v>
      </c>
      <c r="E236" s="236">
        <v>84.194000000000003</v>
      </c>
      <c r="F236" s="237"/>
      <c r="G236" s="238">
        <f>ROUND(E236*F236,2)</f>
        <v>0</v>
      </c>
      <c r="H236" s="237"/>
      <c r="I236" s="238">
        <f>ROUND(E236*H236,2)</f>
        <v>0</v>
      </c>
      <c r="J236" s="237"/>
      <c r="K236" s="238">
        <f>ROUND(E236*J236,2)</f>
        <v>0</v>
      </c>
      <c r="L236" s="238">
        <v>21</v>
      </c>
      <c r="M236" s="238">
        <f>G236*(1+L236/100)</f>
        <v>0</v>
      </c>
      <c r="N236" s="236">
        <v>4.9100000000000003E-3</v>
      </c>
      <c r="O236" s="236">
        <f>ROUND(E236*N236,2)</f>
        <v>0.41</v>
      </c>
      <c r="P236" s="236">
        <v>0</v>
      </c>
      <c r="Q236" s="236">
        <f>ROUND(E236*P236,2)</f>
        <v>0</v>
      </c>
      <c r="R236" s="238" t="s">
        <v>168</v>
      </c>
      <c r="S236" s="238" t="s">
        <v>156</v>
      </c>
      <c r="T236" s="239" t="s">
        <v>156</v>
      </c>
      <c r="U236" s="223">
        <v>0.36199999999999999</v>
      </c>
      <c r="V236" s="223">
        <f>ROUND(E236*U236,2)</f>
        <v>30.48</v>
      </c>
      <c r="W236" s="223"/>
      <c r="X236" s="223" t="s">
        <v>169</v>
      </c>
      <c r="Y236" s="212"/>
      <c r="Z236" s="212"/>
      <c r="AA236" s="212"/>
      <c r="AB236" s="212"/>
      <c r="AC236" s="212"/>
      <c r="AD236" s="212"/>
      <c r="AE236" s="212"/>
      <c r="AF236" s="212"/>
      <c r="AG236" s="212" t="s">
        <v>170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61" t="s">
        <v>314</v>
      </c>
      <c r="D237" s="253"/>
      <c r="E237" s="254"/>
      <c r="F237" s="223"/>
      <c r="G237" s="223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172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63" t="s">
        <v>263</v>
      </c>
      <c r="D238" s="255"/>
      <c r="E238" s="256"/>
      <c r="F238" s="223"/>
      <c r="G238" s="223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172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64" t="s">
        <v>315</v>
      </c>
      <c r="D239" s="255"/>
      <c r="E239" s="256"/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172</v>
      </c>
      <c r="AH239" s="212">
        <v>2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64" t="s">
        <v>316</v>
      </c>
      <c r="D240" s="255"/>
      <c r="E240" s="256">
        <v>31.3995</v>
      </c>
      <c r="F240" s="223"/>
      <c r="G240" s="223"/>
      <c r="H240" s="223"/>
      <c r="I240" s="223"/>
      <c r="J240" s="223"/>
      <c r="K240" s="223"/>
      <c r="L240" s="223"/>
      <c r="M240" s="223"/>
      <c r="N240" s="222"/>
      <c r="O240" s="222"/>
      <c r="P240" s="222"/>
      <c r="Q240" s="222"/>
      <c r="R240" s="223"/>
      <c r="S240" s="223"/>
      <c r="T240" s="223"/>
      <c r="U240" s="223"/>
      <c r="V240" s="223"/>
      <c r="W240" s="223"/>
      <c r="X240" s="223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172</v>
      </c>
      <c r="AH240" s="212">
        <v>2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64" t="s">
        <v>317</v>
      </c>
      <c r="D241" s="255"/>
      <c r="E241" s="256">
        <v>9.7375000000000007</v>
      </c>
      <c r="F241" s="223"/>
      <c r="G241" s="223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172</v>
      </c>
      <c r="AH241" s="212">
        <v>2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64" t="s">
        <v>318</v>
      </c>
      <c r="D242" s="255"/>
      <c r="E242" s="256"/>
      <c r="F242" s="223"/>
      <c r="G242" s="223"/>
      <c r="H242" s="223"/>
      <c r="I242" s="223"/>
      <c r="J242" s="223"/>
      <c r="K242" s="223"/>
      <c r="L242" s="223"/>
      <c r="M242" s="223"/>
      <c r="N242" s="222"/>
      <c r="O242" s="222"/>
      <c r="P242" s="222"/>
      <c r="Q242" s="222"/>
      <c r="R242" s="223"/>
      <c r="S242" s="223"/>
      <c r="T242" s="223"/>
      <c r="U242" s="223"/>
      <c r="V242" s="223"/>
      <c r="W242" s="223"/>
      <c r="X242" s="223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172</v>
      </c>
      <c r="AH242" s="212">
        <v>2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64" t="s">
        <v>319</v>
      </c>
      <c r="D243" s="255"/>
      <c r="E243" s="256">
        <v>-7.2720000000000002</v>
      </c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172</v>
      </c>
      <c r="AH243" s="212">
        <v>2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64" t="s">
        <v>320</v>
      </c>
      <c r="D244" s="255"/>
      <c r="E244" s="256"/>
      <c r="F244" s="223"/>
      <c r="G244" s="223"/>
      <c r="H244" s="223"/>
      <c r="I244" s="223"/>
      <c r="J244" s="223"/>
      <c r="K244" s="223"/>
      <c r="L244" s="223"/>
      <c r="M244" s="223"/>
      <c r="N244" s="222"/>
      <c r="O244" s="222"/>
      <c r="P244" s="222"/>
      <c r="Q244" s="222"/>
      <c r="R244" s="223"/>
      <c r="S244" s="223"/>
      <c r="T244" s="223"/>
      <c r="U244" s="223"/>
      <c r="V244" s="223"/>
      <c r="W244" s="223"/>
      <c r="X244" s="223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172</v>
      </c>
      <c r="AH244" s="212">
        <v>2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64" t="s">
        <v>321</v>
      </c>
      <c r="D245" s="255"/>
      <c r="E245" s="256">
        <v>1.925</v>
      </c>
      <c r="F245" s="223"/>
      <c r="G245" s="223"/>
      <c r="H245" s="223"/>
      <c r="I245" s="223"/>
      <c r="J245" s="223"/>
      <c r="K245" s="223"/>
      <c r="L245" s="223"/>
      <c r="M245" s="223"/>
      <c r="N245" s="222"/>
      <c r="O245" s="222"/>
      <c r="P245" s="222"/>
      <c r="Q245" s="222"/>
      <c r="R245" s="223"/>
      <c r="S245" s="223"/>
      <c r="T245" s="223"/>
      <c r="U245" s="223"/>
      <c r="V245" s="223"/>
      <c r="W245" s="223"/>
      <c r="X245" s="223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172</v>
      </c>
      <c r="AH245" s="212">
        <v>2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64" t="s">
        <v>322</v>
      </c>
      <c r="D246" s="255"/>
      <c r="E246" s="256"/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172</v>
      </c>
      <c r="AH246" s="212">
        <v>2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9"/>
      <c r="B247" s="220"/>
      <c r="C247" s="264" t="s">
        <v>323</v>
      </c>
      <c r="D247" s="255"/>
      <c r="E247" s="256">
        <v>0.38</v>
      </c>
      <c r="F247" s="223"/>
      <c r="G247" s="223"/>
      <c r="H247" s="223"/>
      <c r="I247" s="223"/>
      <c r="J247" s="223"/>
      <c r="K247" s="223"/>
      <c r="L247" s="223"/>
      <c r="M247" s="223"/>
      <c r="N247" s="222"/>
      <c r="O247" s="222"/>
      <c r="P247" s="222"/>
      <c r="Q247" s="222"/>
      <c r="R247" s="223"/>
      <c r="S247" s="223"/>
      <c r="T247" s="223"/>
      <c r="U247" s="223"/>
      <c r="V247" s="223"/>
      <c r="W247" s="223"/>
      <c r="X247" s="223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172</v>
      </c>
      <c r="AH247" s="212">
        <v>2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64" t="s">
        <v>324</v>
      </c>
      <c r="D248" s="255"/>
      <c r="E248" s="256"/>
      <c r="F248" s="223"/>
      <c r="G248" s="223"/>
      <c r="H248" s="223"/>
      <c r="I248" s="223"/>
      <c r="J248" s="223"/>
      <c r="K248" s="223"/>
      <c r="L248" s="223"/>
      <c r="M248" s="223"/>
      <c r="N248" s="222"/>
      <c r="O248" s="222"/>
      <c r="P248" s="222"/>
      <c r="Q248" s="222"/>
      <c r="R248" s="223"/>
      <c r="S248" s="223"/>
      <c r="T248" s="223"/>
      <c r="U248" s="223"/>
      <c r="V248" s="223"/>
      <c r="W248" s="223"/>
      <c r="X248" s="223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172</v>
      </c>
      <c r="AH248" s="212">
        <v>2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64" t="s">
        <v>325</v>
      </c>
      <c r="D249" s="255"/>
      <c r="E249" s="256">
        <v>2.1</v>
      </c>
      <c r="F249" s="223"/>
      <c r="G249" s="223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172</v>
      </c>
      <c r="AH249" s="212">
        <v>2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63" t="s">
        <v>266</v>
      </c>
      <c r="D250" s="255"/>
      <c r="E250" s="256"/>
      <c r="F250" s="223"/>
      <c r="G250" s="223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172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9"/>
      <c r="B251" s="220"/>
      <c r="C251" s="261" t="s">
        <v>326</v>
      </c>
      <c r="D251" s="253"/>
      <c r="E251" s="254">
        <v>84.194000000000003</v>
      </c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172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x14ac:dyDescent="0.2">
      <c r="A252" s="226" t="s">
        <v>145</v>
      </c>
      <c r="B252" s="227" t="s">
        <v>76</v>
      </c>
      <c r="C252" s="247" t="s">
        <v>77</v>
      </c>
      <c r="D252" s="228"/>
      <c r="E252" s="229"/>
      <c r="F252" s="230"/>
      <c r="G252" s="230">
        <f>SUMIF(AG253:AG267,"&lt;&gt;NOR",G253:G267)</f>
        <v>0</v>
      </c>
      <c r="H252" s="230"/>
      <c r="I252" s="230">
        <f>SUM(I253:I267)</f>
        <v>0</v>
      </c>
      <c r="J252" s="230"/>
      <c r="K252" s="230">
        <f>SUM(K253:K267)</f>
        <v>0</v>
      </c>
      <c r="L252" s="230"/>
      <c r="M252" s="230">
        <f>SUM(M253:M267)</f>
        <v>0</v>
      </c>
      <c r="N252" s="229"/>
      <c r="O252" s="229">
        <f>SUM(O253:O267)</f>
        <v>0.32000000000000006</v>
      </c>
      <c r="P252" s="229"/>
      <c r="Q252" s="229">
        <f>SUM(Q253:Q267)</f>
        <v>0</v>
      </c>
      <c r="R252" s="230"/>
      <c r="S252" s="230"/>
      <c r="T252" s="231"/>
      <c r="U252" s="225"/>
      <c r="V252" s="225">
        <f>SUM(V253:V267)</f>
        <v>10.49</v>
      </c>
      <c r="W252" s="225"/>
      <c r="X252" s="225"/>
      <c r="AG252" t="s">
        <v>146</v>
      </c>
    </row>
    <row r="253" spans="1:60" outlineLevel="1" x14ac:dyDescent="0.2">
      <c r="A253" s="233">
        <v>20</v>
      </c>
      <c r="B253" s="234" t="s">
        <v>327</v>
      </c>
      <c r="C253" s="249" t="s">
        <v>328</v>
      </c>
      <c r="D253" s="235" t="s">
        <v>167</v>
      </c>
      <c r="E253" s="236">
        <v>5</v>
      </c>
      <c r="F253" s="237"/>
      <c r="G253" s="238">
        <f>ROUND(E253*F253,2)</f>
        <v>0</v>
      </c>
      <c r="H253" s="237"/>
      <c r="I253" s="238">
        <f>ROUND(E253*H253,2)</f>
        <v>0</v>
      </c>
      <c r="J253" s="237"/>
      <c r="K253" s="238">
        <f>ROUND(E253*J253,2)</f>
        <v>0</v>
      </c>
      <c r="L253" s="238">
        <v>21</v>
      </c>
      <c r="M253" s="238">
        <f>G253*(1+L253/100)</f>
        <v>0</v>
      </c>
      <c r="N253" s="236">
        <v>5.4109999999999998E-2</v>
      </c>
      <c r="O253" s="236">
        <f>ROUND(E253*N253,2)</f>
        <v>0.27</v>
      </c>
      <c r="P253" s="236">
        <v>0</v>
      </c>
      <c r="Q253" s="236">
        <f>ROUND(E253*P253,2)</f>
        <v>0</v>
      </c>
      <c r="R253" s="238" t="s">
        <v>193</v>
      </c>
      <c r="S253" s="238" t="s">
        <v>156</v>
      </c>
      <c r="T253" s="239" t="s">
        <v>156</v>
      </c>
      <c r="U253" s="223">
        <v>2.097</v>
      </c>
      <c r="V253" s="223">
        <f>ROUND(E253*U253,2)</f>
        <v>10.49</v>
      </c>
      <c r="W253" s="223"/>
      <c r="X253" s="223" t="s">
        <v>169</v>
      </c>
      <c r="Y253" s="212"/>
      <c r="Z253" s="212"/>
      <c r="AA253" s="212"/>
      <c r="AB253" s="212"/>
      <c r="AC253" s="212"/>
      <c r="AD253" s="212"/>
      <c r="AE253" s="212"/>
      <c r="AF253" s="212"/>
      <c r="AG253" s="212" t="s">
        <v>170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9"/>
      <c r="B254" s="220"/>
      <c r="C254" s="262" t="s">
        <v>329</v>
      </c>
      <c r="D254" s="257"/>
      <c r="E254" s="257"/>
      <c r="F254" s="257"/>
      <c r="G254" s="257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178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61" t="s">
        <v>330</v>
      </c>
      <c r="D255" s="253"/>
      <c r="E255" s="254"/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172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19"/>
      <c r="B256" s="220"/>
      <c r="C256" s="261" t="s">
        <v>331</v>
      </c>
      <c r="D256" s="253"/>
      <c r="E256" s="254"/>
      <c r="F256" s="223"/>
      <c r="G256" s="223"/>
      <c r="H256" s="223"/>
      <c r="I256" s="223"/>
      <c r="J256" s="223"/>
      <c r="K256" s="223"/>
      <c r="L256" s="223"/>
      <c r="M256" s="223"/>
      <c r="N256" s="222"/>
      <c r="O256" s="222"/>
      <c r="P256" s="222"/>
      <c r="Q256" s="222"/>
      <c r="R256" s="223"/>
      <c r="S256" s="223"/>
      <c r="T256" s="223"/>
      <c r="U256" s="223"/>
      <c r="V256" s="223"/>
      <c r="W256" s="223"/>
      <c r="X256" s="223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172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/>
      <c r="B257" s="220"/>
      <c r="C257" s="261" t="s">
        <v>332</v>
      </c>
      <c r="D257" s="253"/>
      <c r="E257" s="254">
        <v>3</v>
      </c>
      <c r="F257" s="223"/>
      <c r="G257" s="223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172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9"/>
      <c r="B258" s="220"/>
      <c r="C258" s="261" t="s">
        <v>333</v>
      </c>
      <c r="D258" s="253"/>
      <c r="E258" s="254"/>
      <c r="F258" s="223"/>
      <c r="G258" s="223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172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9"/>
      <c r="B259" s="220"/>
      <c r="C259" s="261" t="s">
        <v>334</v>
      </c>
      <c r="D259" s="253"/>
      <c r="E259" s="254">
        <v>2</v>
      </c>
      <c r="F259" s="223"/>
      <c r="G259" s="22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172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22.5" outlineLevel="1" x14ac:dyDescent="0.2">
      <c r="A260" s="233">
        <v>21</v>
      </c>
      <c r="B260" s="234" t="s">
        <v>335</v>
      </c>
      <c r="C260" s="249" t="s">
        <v>336</v>
      </c>
      <c r="D260" s="235" t="s">
        <v>167</v>
      </c>
      <c r="E260" s="236">
        <v>2</v>
      </c>
      <c r="F260" s="237"/>
      <c r="G260" s="238">
        <f>ROUND(E260*F260,2)</f>
        <v>0</v>
      </c>
      <c r="H260" s="237"/>
      <c r="I260" s="238">
        <f>ROUND(E260*H260,2)</f>
        <v>0</v>
      </c>
      <c r="J260" s="237"/>
      <c r="K260" s="238">
        <f>ROUND(E260*J260,2)</f>
        <v>0</v>
      </c>
      <c r="L260" s="238">
        <v>21</v>
      </c>
      <c r="M260" s="238">
        <f>G260*(1+L260/100)</f>
        <v>0</v>
      </c>
      <c r="N260" s="236">
        <v>1.081E-2</v>
      </c>
      <c r="O260" s="236">
        <f>ROUND(E260*N260,2)</f>
        <v>0.02</v>
      </c>
      <c r="P260" s="236">
        <v>0</v>
      </c>
      <c r="Q260" s="236">
        <f>ROUND(E260*P260,2)</f>
        <v>0</v>
      </c>
      <c r="R260" s="238" t="s">
        <v>337</v>
      </c>
      <c r="S260" s="238" t="s">
        <v>156</v>
      </c>
      <c r="T260" s="239" t="s">
        <v>156</v>
      </c>
      <c r="U260" s="223">
        <v>0</v>
      </c>
      <c r="V260" s="223">
        <f>ROUND(E260*U260,2)</f>
        <v>0</v>
      </c>
      <c r="W260" s="223"/>
      <c r="X260" s="223" t="s">
        <v>338</v>
      </c>
      <c r="Y260" s="212"/>
      <c r="Z260" s="212"/>
      <c r="AA260" s="212"/>
      <c r="AB260" s="212"/>
      <c r="AC260" s="212"/>
      <c r="AD260" s="212"/>
      <c r="AE260" s="212"/>
      <c r="AF260" s="212"/>
      <c r="AG260" s="212" t="s">
        <v>339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61" t="s">
        <v>330</v>
      </c>
      <c r="D261" s="253"/>
      <c r="E261" s="254"/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172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61" t="s">
        <v>333</v>
      </c>
      <c r="D262" s="253"/>
      <c r="E262" s="254"/>
      <c r="F262" s="223"/>
      <c r="G262" s="223"/>
      <c r="H262" s="223"/>
      <c r="I262" s="223"/>
      <c r="J262" s="223"/>
      <c r="K262" s="223"/>
      <c r="L262" s="223"/>
      <c r="M262" s="223"/>
      <c r="N262" s="222"/>
      <c r="O262" s="222"/>
      <c r="P262" s="222"/>
      <c r="Q262" s="222"/>
      <c r="R262" s="223"/>
      <c r="S262" s="223"/>
      <c r="T262" s="223"/>
      <c r="U262" s="223"/>
      <c r="V262" s="223"/>
      <c r="W262" s="223"/>
      <c r="X262" s="223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172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9"/>
      <c r="B263" s="220"/>
      <c r="C263" s="261" t="s">
        <v>334</v>
      </c>
      <c r="D263" s="253"/>
      <c r="E263" s="254">
        <v>2</v>
      </c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172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ht="22.5" outlineLevel="1" x14ac:dyDescent="0.2">
      <c r="A264" s="233">
        <v>22</v>
      </c>
      <c r="B264" s="234" t="s">
        <v>340</v>
      </c>
      <c r="C264" s="249" t="s">
        <v>341</v>
      </c>
      <c r="D264" s="235" t="s">
        <v>167</v>
      </c>
      <c r="E264" s="236">
        <v>3</v>
      </c>
      <c r="F264" s="237"/>
      <c r="G264" s="238">
        <f>ROUND(E264*F264,2)</f>
        <v>0</v>
      </c>
      <c r="H264" s="237"/>
      <c r="I264" s="238">
        <f>ROUND(E264*H264,2)</f>
        <v>0</v>
      </c>
      <c r="J264" s="237"/>
      <c r="K264" s="238">
        <f>ROUND(E264*J264,2)</f>
        <v>0</v>
      </c>
      <c r="L264" s="238">
        <v>21</v>
      </c>
      <c r="M264" s="238">
        <f>G264*(1+L264/100)</f>
        <v>0</v>
      </c>
      <c r="N264" s="236">
        <v>1.081E-2</v>
      </c>
      <c r="O264" s="236">
        <f>ROUND(E264*N264,2)</f>
        <v>0.03</v>
      </c>
      <c r="P264" s="236">
        <v>0</v>
      </c>
      <c r="Q264" s="236">
        <f>ROUND(E264*P264,2)</f>
        <v>0</v>
      </c>
      <c r="R264" s="238" t="s">
        <v>337</v>
      </c>
      <c r="S264" s="238" t="s">
        <v>156</v>
      </c>
      <c r="T264" s="239" t="s">
        <v>156</v>
      </c>
      <c r="U264" s="223">
        <v>0</v>
      </c>
      <c r="V264" s="223">
        <f>ROUND(E264*U264,2)</f>
        <v>0</v>
      </c>
      <c r="W264" s="223"/>
      <c r="X264" s="223" t="s">
        <v>338</v>
      </c>
      <c r="Y264" s="212"/>
      <c r="Z264" s="212"/>
      <c r="AA264" s="212"/>
      <c r="AB264" s="212"/>
      <c r="AC264" s="212"/>
      <c r="AD264" s="212"/>
      <c r="AE264" s="212"/>
      <c r="AF264" s="212"/>
      <c r="AG264" s="212" t="s">
        <v>339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9"/>
      <c r="B265" s="220"/>
      <c r="C265" s="261" t="s">
        <v>330</v>
      </c>
      <c r="D265" s="253"/>
      <c r="E265" s="254"/>
      <c r="F265" s="223"/>
      <c r="G265" s="223"/>
      <c r="H265" s="223"/>
      <c r="I265" s="223"/>
      <c r="J265" s="223"/>
      <c r="K265" s="223"/>
      <c r="L265" s="223"/>
      <c r="M265" s="223"/>
      <c r="N265" s="222"/>
      <c r="O265" s="222"/>
      <c r="P265" s="222"/>
      <c r="Q265" s="222"/>
      <c r="R265" s="223"/>
      <c r="S265" s="223"/>
      <c r="T265" s="223"/>
      <c r="U265" s="223"/>
      <c r="V265" s="223"/>
      <c r="W265" s="223"/>
      <c r="X265" s="223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172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9"/>
      <c r="B266" s="220"/>
      <c r="C266" s="261" t="s">
        <v>331</v>
      </c>
      <c r="D266" s="253"/>
      <c r="E266" s="254"/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172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9"/>
      <c r="B267" s="220"/>
      <c r="C267" s="261" t="s">
        <v>332</v>
      </c>
      <c r="D267" s="253"/>
      <c r="E267" s="254">
        <v>3</v>
      </c>
      <c r="F267" s="223"/>
      <c r="G267" s="223"/>
      <c r="H267" s="223"/>
      <c r="I267" s="223"/>
      <c r="J267" s="223"/>
      <c r="K267" s="223"/>
      <c r="L267" s="223"/>
      <c r="M267" s="223"/>
      <c r="N267" s="222"/>
      <c r="O267" s="222"/>
      <c r="P267" s="222"/>
      <c r="Q267" s="222"/>
      <c r="R267" s="223"/>
      <c r="S267" s="223"/>
      <c r="T267" s="223"/>
      <c r="U267" s="223"/>
      <c r="V267" s="223"/>
      <c r="W267" s="223"/>
      <c r="X267" s="223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172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x14ac:dyDescent="0.2">
      <c r="A268" s="226" t="s">
        <v>145</v>
      </c>
      <c r="B268" s="227" t="s">
        <v>78</v>
      </c>
      <c r="C268" s="247" t="s">
        <v>79</v>
      </c>
      <c r="D268" s="228"/>
      <c r="E268" s="229"/>
      <c r="F268" s="230"/>
      <c r="G268" s="230">
        <f>SUMIF(AG269:AG278,"&lt;&gt;NOR",G269:G278)</f>
        <v>0</v>
      </c>
      <c r="H268" s="230"/>
      <c r="I268" s="230">
        <f>SUM(I269:I278)</f>
        <v>0</v>
      </c>
      <c r="J268" s="230"/>
      <c r="K268" s="230">
        <f>SUM(K269:K278)</f>
        <v>0</v>
      </c>
      <c r="L268" s="230"/>
      <c r="M268" s="230">
        <f>SUM(M269:M278)</f>
        <v>0</v>
      </c>
      <c r="N268" s="229"/>
      <c r="O268" s="229">
        <f>SUM(O269:O278)</f>
        <v>0.15</v>
      </c>
      <c r="P268" s="229"/>
      <c r="Q268" s="229">
        <f>SUM(Q269:Q278)</f>
        <v>0</v>
      </c>
      <c r="R268" s="230"/>
      <c r="S268" s="230"/>
      <c r="T268" s="231"/>
      <c r="U268" s="225"/>
      <c r="V268" s="225">
        <f>SUM(V269:V278)</f>
        <v>0</v>
      </c>
      <c r="W268" s="225"/>
      <c r="X268" s="225"/>
      <c r="AG268" t="s">
        <v>146</v>
      </c>
    </row>
    <row r="269" spans="1:60" outlineLevel="1" x14ac:dyDescent="0.2">
      <c r="A269" s="233">
        <v>23</v>
      </c>
      <c r="B269" s="234" t="s">
        <v>342</v>
      </c>
      <c r="C269" s="249" t="s">
        <v>343</v>
      </c>
      <c r="D269" s="235" t="s">
        <v>344</v>
      </c>
      <c r="E269" s="236">
        <v>1</v>
      </c>
      <c r="F269" s="237"/>
      <c r="G269" s="238">
        <f>ROUND(E269*F269,2)</f>
        <v>0</v>
      </c>
      <c r="H269" s="237"/>
      <c r="I269" s="238">
        <f>ROUND(E269*H269,2)</f>
        <v>0</v>
      </c>
      <c r="J269" s="237"/>
      <c r="K269" s="238">
        <f>ROUND(E269*J269,2)</f>
        <v>0</v>
      </c>
      <c r="L269" s="238">
        <v>21</v>
      </c>
      <c r="M269" s="238">
        <f>G269*(1+L269/100)</f>
        <v>0</v>
      </c>
      <c r="N269" s="236">
        <v>0.15</v>
      </c>
      <c r="O269" s="236">
        <f>ROUND(E269*N269,2)</f>
        <v>0.15</v>
      </c>
      <c r="P269" s="236">
        <v>0</v>
      </c>
      <c r="Q269" s="236">
        <f>ROUND(E269*P269,2)</f>
        <v>0</v>
      </c>
      <c r="R269" s="238"/>
      <c r="S269" s="238" t="s">
        <v>150</v>
      </c>
      <c r="T269" s="239" t="s">
        <v>151</v>
      </c>
      <c r="U269" s="223">
        <v>0</v>
      </c>
      <c r="V269" s="223">
        <f>ROUND(E269*U269,2)</f>
        <v>0</v>
      </c>
      <c r="W269" s="223"/>
      <c r="X269" s="223" t="s">
        <v>169</v>
      </c>
      <c r="Y269" s="212"/>
      <c r="Z269" s="212"/>
      <c r="AA269" s="212"/>
      <c r="AB269" s="212"/>
      <c r="AC269" s="212"/>
      <c r="AD269" s="212"/>
      <c r="AE269" s="212"/>
      <c r="AF269" s="212"/>
      <c r="AG269" s="212" t="s">
        <v>170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9"/>
      <c r="B270" s="220"/>
      <c r="C270" s="261" t="s">
        <v>246</v>
      </c>
      <c r="D270" s="253"/>
      <c r="E270" s="254"/>
      <c r="F270" s="223"/>
      <c r="G270" s="223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172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19"/>
      <c r="B271" s="220"/>
      <c r="C271" s="261" t="s">
        <v>345</v>
      </c>
      <c r="D271" s="253"/>
      <c r="E271" s="254">
        <v>1</v>
      </c>
      <c r="F271" s="223"/>
      <c r="G271" s="223"/>
      <c r="H271" s="223"/>
      <c r="I271" s="223"/>
      <c r="J271" s="223"/>
      <c r="K271" s="223"/>
      <c r="L271" s="223"/>
      <c r="M271" s="223"/>
      <c r="N271" s="222"/>
      <c r="O271" s="222"/>
      <c r="P271" s="222"/>
      <c r="Q271" s="222"/>
      <c r="R271" s="223"/>
      <c r="S271" s="223"/>
      <c r="T271" s="223"/>
      <c r="U271" s="223"/>
      <c r="V271" s="223"/>
      <c r="W271" s="223"/>
      <c r="X271" s="223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172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33">
        <v>24</v>
      </c>
      <c r="B272" s="234" t="s">
        <v>346</v>
      </c>
      <c r="C272" s="249" t="s">
        <v>347</v>
      </c>
      <c r="D272" s="235" t="s">
        <v>348</v>
      </c>
      <c r="E272" s="236">
        <v>26.7</v>
      </c>
      <c r="F272" s="237"/>
      <c r="G272" s="238">
        <f>ROUND(E272*F272,2)</f>
        <v>0</v>
      </c>
      <c r="H272" s="237"/>
      <c r="I272" s="238">
        <f>ROUND(E272*H272,2)</f>
        <v>0</v>
      </c>
      <c r="J272" s="237"/>
      <c r="K272" s="238">
        <f>ROUND(E272*J272,2)</f>
        <v>0</v>
      </c>
      <c r="L272" s="238">
        <v>21</v>
      </c>
      <c r="M272" s="238">
        <f>G272*(1+L272/100)</f>
        <v>0</v>
      </c>
      <c r="N272" s="236">
        <v>0</v>
      </c>
      <c r="O272" s="236">
        <f>ROUND(E272*N272,2)</f>
        <v>0</v>
      </c>
      <c r="P272" s="236">
        <v>0</v>
      </c>
      <c r="Q272" s="236">
        <f>ROUND(E272*P272,2)</f>
        <v>0</v>
      </c>
      <c r="R272" s="238"/>
      <c r="S272" s="238" t="s">
        <v>150</v>
      </c>
      <c r="T272" s="239" t="s">
        <v>151</v>
      </c>
      <c r="U272" s="223">
        <v>0</v>
      </c>
      <c r="V272" s="223">
        <f>ROUND(E272*U272,2)</f>
        <v>0</v>
      </c>
      <c r="W272" s="223"/>
      <c r="X272" s="223" t="s">
        <v>169</v>
      </c>
      <c r="Y272" s="212"/>
      <c r="Z272" s="212"/>
      <c r="AA272" s="212"/>
      <c r="AB272" s="212"/>
      <c r="AC272" s="212"/>
      <c r="AD272" s="212"/>
      <c r="AE272" s="212"/>
      <c r="AF272" s="212"/>
      <c r="AG272" s="212" t="s">
        <v>170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9"/>
      <c r="B273" s="220"/>
      <c r="C273" s="261" t="s">
        <v>349</v>
      </c>
      <c r="D273" s="253"/>
      <c r="E273" s="254">
        <v>26.7</v>
      </c>
      <c r="F273" s="223"/>
      <c r="G273" s="223"/>
      <c r="H273" s="223"/>
      <c r="I273" s="223"/>
      <c r="J273" s="223"/>
      <c r="K273" s="223"/>
      <c r="L273" s="223"/>
      <c r="M273" s="223"/>
      <c r="N273" s="222"/>
      <c r="O273" s="222"/>
      <c r="P273" s="222"/>
      <c r="Q273" s="222"/>
      <c r="R273" s="223"/>
      <c r="S273" s="223"/>
      <c r="T273" s="223"/>
      <c r="U273" s="223"/>
      <c r="V273" s="223"/>
      <c r="W273" s="223"/>
      <c r="X273" s="223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172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33">
        <v>25</v>
      </c>
      <c r="B274" s="234" t="s">
        <v>350</v>
      </c>
      <c r="C274" s="249" t="s">
        <v>351</v>
      </c>
      <c r="D274" s="235" t="s">
        <v>352</v>
      </c>
      <c r="E274" s="236">
        <v>36.700000000000003</v>
      </c>
      <c r="F274" s="237"/>
      <c r="G274" s="238">
        <f>ROUND(E274*F274,2)</f>
        <v>0</v>
      </c>
      <c r="H274" s="237"/>
      <c r="I274" s="238">
        <f>ROUND(E274*H274,2)</f>
        <v>0</v>
      </c>
      <c r="J274" s="237"/>
      <c r="K274" s="238">
        <f>ROUND(E274*J274,2)</f>
        <v>0</v>
      </c>
      <c r="L274" s="238">
        <v>21</v>
      </c>
      <c r="M274" s="238">
        <f>G274*(1+L274/100)</f>
        <v>0</v>
      </c>
      <c r="N274" s="236">
        <v>0</v>
      </c>
      <c r="O274" s="236">
        <f>ROUND(E274*N274,2)</f>
        <v>0</v>
      </c>
      <c r="P274" s="236">
        <v>0</v>
      </c>
      <c r="Q274" s="236">
        <f>ROUND(E274*P274,2)</f>
        <v>0</v>
      </c>
      <c r="R274" s="238"/>
      <c r="S274" s="238" t="s">
        <v>150</v>
      </c>
      <c r="T274" s="239" t="s">
        <v>151</v>
      </c>
      <c r="U274" s="223">
        <v>0</v>
      </c>
      <c r="V274" s="223">
        <f>ROUND(E274*U274,2)</f>
        <v>0</v>
      </c>
      <c r="W274" s="223"/>
      <c r="X274" s="223" t="s">
        <v>169</v>
      </c>
      <c r="Y274" s="212"/>
      <c r="Z274" s="212"/>
      <c r="AA274" s="212"/>
      <c r="AB274" s="212"/>
      <c r="AC274" s="212"/>
      <c r="AD274" s="212"/>
      <c r="AE274" s="212"/>
      <c r="AF274" s="212"/>
      <c r="AG274" s="212" t="s">
        <v>170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19"/>
      <c r="B275" s="220"/>
      <c r="C275" s="261" t="s">
        <v>353</v>
      </c>
      <c r="D275" s="253"/>
      <c r="E275" s="254"/>
      <c r="F275" s="223"/>
      <c r="G275" s="223"/>
      <c r="H275" s="223"/>
      <c r="I275" s="223"/>
      <c r="J275" s="223"/>
      <c r="K275" s="223"/>
      <c r="L275" s="223"/>
      <c r="M275" s="223"/>
      <c r="N275" s="222"/>
      <c r="O275" s="222"/>
      <c r="P275" s="222"/>
      <c r="Q275" s="222"/>
      <c r="R275" s="223"/>
      <c r="S275" s="223"/>
      <c r="T275" s="223"/>
      <c r="U275" s="223"/>
      <c r="V275" s="223"/>
      <c r="W275" s="223"/>
      <c r="X275" s="223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172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19"/>
      <c r="B276" s="220"/>
      <c r="C276" s="261" t="s">
        <v>354</v>
      </c>
      <c r="D276" s="253"/>
      <c r="E276" s="254">
        <v>7.1</v>
      </c>
      <c r="F276" s="223"/>
      <c r="G276" s="223"/>
      <c r="H276" s="223"/>
      <c r="I276" s="223"/>
      <c r="J276" s="223"/>
      <c r="K276" s="223"/>
      <c r="L276" s="223"/>
      <c r="M276" s="223"/>
      <c r="N276" s="222"/>
      <c r="O276" s="222"/>
      <c r="P276" s="222"/>
      <c r="Q276" s="222"/>
      <c r="R276" s="223"/>
      <c r="S276" s="223"/>
      <c r="T276" s="223"/>
      <c r="U276" s="223"/>
      <c r="V276" s="223"/>
      <c r="W276" s="223"/>
      <c r="X276" s="223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172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9"/>
      <c r="B277" s="220"/>
      <c r="C277" s="261" t="s">
        <v>355</v>
      </c>
      <c r="D277" s="253"/>
      <c r="E277" s="254"/>
      <c r="F277" s="223"/>
      <c r="G277" s="223"/>
      <c r="H277" s="223"/>
      <c r="I277" s="223"/>
      <c r="J277" s="223"/>
      <c r="K277" s="223"/>
      <c r="L277" s="223"/>
      <c r="M277" s="223"/>
      <c r="N277" s="222"/>
      <c r="O277" s="222"/>
      <c r="P277" s="222"/>
      <c r="Q277" s="222"/>
      <c r="R277" s="223"/>
      <c r="S277" s="223"/>
      <c r="T277" s="223"/>
      <c r="U277" s="223"/>
      <c r="V277" s="223"/>
      <c r="W277" s="223"/>
      <c r="X277" s="223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172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19"/>
      <c r="B278" s="220"/>
      <c r="C278" s="261" t="s">
        <v>356</v>
      </c>
      <c r="D278" s="253"/>
      <c r="E278" s="254">
        <v>29.6</v>
      </c>
      <c r="F278" s="223"/>
      <c r="G278" s="223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172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x14ac:dyDescent="0.2">
      <c r="A279" s="226" t="s">
        <v>145</v>
      </c>
      <c r="B279" s="227" t="s">
        <v>80</v>
      </c>
      <c r="C279" s="247" t="s">
        <v>81</v>
      </c>
      <c r="D279" s="228"/>
      <c r="E279" s="229"/>
      <c r="F279" s="230"/>
      <c r="G279" s="230">
        <f>SUMIF(AG280:AG284,"&lt;&gt;NOR",G280:G284)</f>
        <v>0</v>
      </c>
      <c r="H279" s="230"/>
      <c r="I279" s="230">
        <f>SUM(I280:I284)</f>
        <v>0</v>
      </c>
      <c r="J279" s="230"/>
      <c r="K279" s="230">
        <f>SUM(K280:K284)</f>
        <v>0</v>
      </c>
      <c r="L279" s="230"/>
      <c r="M279" s="230">
        <f>SUM(M280:M284)</f>
        <v>0</v>
      </c>
      <c r="N279" s="229"/>
      <c r="O279" s="229">
        <f>SUM(O280:O284)</f>
        <v>0.22</v>
      </c>
      <c r="P279" s="229"/>
      <c r="Q279" s="229">
        <f>SUM(Q280:Q284)</f>
        <v>0</v>
      </c>
      <c r="R279" s="230"/>
      <c r="S279" s="230"/>
      <c r="T279" s="231"/>
      <c r="U279" s="225"/>
      <c r="V279" s="225">
        <f>SUM(V280:V284)</f>
        <v>32.619999999999997</v>
      </c>
      <c r="W279" s="225"/>
      <c r="X279" s="225"/>
      <c r="AG279" t="s">
        <v>146</v>
      </c>
    </row>
    <row r="280" spans="1:60" outlineLevel="1" x14ac:dyDescent="0.2">
      <c r="A280" s="233">
        <v>26</v>
      </c>
      <c r="B280" s="234" t="s">
        <v>357</v>
      </c>
      <c r="C280" s="249" t="s">
        <v>358</v>
      </c>
      <c r="D280" s="235" t="s">
        <v>176</v>
      </c>
      <c r="E280" s="236">
        <v>184.3</v>
      </c>
      <c r="F280" s="237"/>
      <c r="G280" s="238">
        <f>ROUND(E280*F280,2)</f>
        <v>0</v>
      </c>
      <c r="H280" s="237"/>
      <c r="I280" s="238">
        <f>ROUND(E280*H280,2)</f>
        <v>0</v>
      </c>
      <c r="J280" s="237"/>
      <c r="K280" s="238">
        <f>ROUND(E280*J280,2)</f>
        <v>0</v>
      </c>
      <c r="L280" s="238">
        <v>21</v>
      </c>
      <c r="M280" s="238">
        <f>G280*(1+L280/100)</f>
        <v>0</v>
      </c>
      <c r="N280" s="236">
        <v>1.2099999999999999E-3</v>
      </c>
      <c r="O280" s="236">
        <f>ROUND(E280*N280,2)</f>
        <v>0.22</v>
      </c>
      <c r="P280" s="236">
        <v>0</v>
      </c>
      <c r="Q280" s="236">
        <f>ROUND(E280*P280,2)</f>
        <v>0</v>
      </c>
      <c r="R280" s="238" t="s">
        <v>359</v>
      </c>
      <c r="S280" s="238" t="s">
        <v>156</v>
      </c>
      <c r="T280" s="239" t="s">
        <v>156</v>
      </c>
      <c r="U280" s="223">
        <v>0.17699999999999999</v>
      </c>
      <c r="V280" s="223">
        <f>ROUND(E280*U280,2)</f>
        <v>32.619999999999997</v>
      </c>
      <c r="W280" s="223"/>
      <c r="X280" s="223" t="s">
        <v>169</v>
      </c>
      <c r="Y280" s="212"/>
      <c r="Z280" s="212"/>
      <c r="AA280" s="212"/>
      <c r="AB280" s="212"/>
      <c r="AC280" s="212"/>
      <c r="AD280" s="212"/>
      <c r="AE280" s="212"/>
      <c r="AF280" s="212"/>
      <c r="AG280" s="212" t="s">
        <v>170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9"/>
      <c r="B281" s="220"/>
      <c r="C281" s="261" t="s">
        <v>360</v>
      </c>
      <c r="D281" s="253"/>
      <c r="E281" s="254"/>
      <c r="F281" s="223"/>
      <c r="G281" s="223"/>
      <c r="H281" s="223"/>
      <c r="I281" s="223"/>
      <c r="J281" s="223"/>
      <c r="K281" s="223"/>
      <c r="L281" s="223"/>
      <c r="M281" s="223"/>
      <c r="N281" s="222"/>
      <c r="O281" s="222"/>
      <c r="P281" s="222"/>
      <c r="Q281" s="222"/>
      <c r="R281" s="223"/>
      <c r="S281" s="223"/>
      <c r="T281" s="223"/>
      <c r="U281" s="223"/>
      <c r="V281" s="223"/>
      <c r="W281" s="223"/>
      <c r="X281" s="223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172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19"/>
      <c r="B282" s="220"/>
      <c r="C282" s="261" t="s">
        <v>219</v>
      </c>
      <c r="D282" s="253"/>
      <c r="E282" s="254"/>
      <c r="F282" s="223"/>
      <c r="G282" s="223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172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9"/>
      <c r="B283" s="220"/>
      <c r="C283" s="261" t="s">
        <v>361</v>
      </c>
      <c r="D283" s="253"/>
      <c r="E283" s="254">
        <v>111</v>
      </c>
      <c r="F283" s="223"/>
      <c r="G283" s="223"/>
      <c r="H283" s="223"/>
      <c r="I283" s="223"/>
      <c r="J283" s="223"/>
      <c r="K283" s="223"/>
      <c r="L283" s="223"/>
      <c r="M283" s="223"/>
      <c r="N283" s="222"/>
      <c r="O283" s="222"/>
      <c r="P283" s="222"/>
      <c r="Q283" s="222"/>
      <c r="R283" s="223"/>
      <c r="S283" s="223"/>
      <c r="T283" s="223"/>
      <c r="U283" s="223"/>
      <c r="V283" s="223"/>
      <c r="W283" s="223"/>
      <c r="X283" s="223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172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9"/>
      <c r="B284" s="220"/>
      <c r="C284" s="261" t="s">
        <v>362</v>
      </c>
      <c r="D284" s="253"/>
      <c r="E284" s="254">
        <v>73.3</v>
      </c>
      <c r="F284" s="223"/>
      <c r="G284" s="223"/>
      <c r="H284" s="223"/>
      <c r="I284" s="223"/>
      <c r="J284" s="223"/>
      <c r="K284" s="223"/>
      <c r="L284" s="223"/>
      <c r="M284" s="223"/>
      <c r="N284" s="222"/>
      <c r="O284" s="222"/>
      <c r="P284" s="222"/>
      <c r="Q284" s="222"/>
      <c r="R284" s="223"/>
      <c r="S284" s="223"/>
      <c r="T284" s="223"/>
      <c r="U284" s="223"/>
      <c r="V284" s="223"/>
      <c r="W284" s="223"/>
      <c r="X284" s="223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172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x14ac:dyDescent="0.2">
      <c r="A285" s="226" t="s">
        <v>145</v>
      </c>
      <c r="B285" s="227" t="s">
        <v>82</v>
      </c>
      <c r="C285" s="247" t="s">
        <v>83</v>
      </c>
      <c r="D285" s="228"/>
      <c r="E285" s="229"/>
      <c r="F285" s="230"/>
      <c r="G285" s="230">
        <f>SUMIF(AG286:AG291,"&lt;&gt;NOR",G286:G291)</f>
        <v>0</v>
      </c>
      <c r="H285" s="230"/>
      <c r="I285" s="230">
        <f>SUM(I286:I291)</f>
        <v>0</v>
      </c>
      <c r="J285" s="230"/>
      <c r="K285" s="230">
        <f>SUM(K286:K291)</f>
        <v>0</v>
      </c>
      <c r="L285" s="230"/>
      <c r="M285" s="230">
        <f>SUM(M286:M291)</f>
        <v>0</v>
      </c>
      <c r="N285" s="229"/>
      <c r="O285" s="229">
        <f>SUM(O286:O291)</f>
        <v>0.01</v>
      </c>
      <c r="P285" s="229"/>
      <c r="Q285" s="229">
        <f>SUM(Q286:Q291)</f>
        <v>0</v>
      </c>
      <c r="R285" s="230"/>
      <c r="S285" s="230"/>
      <c r="T285" s="231"/>
      <c r="U285" s="225"/>
      <c r="V285" s="225">
        <f>SUM(V286:V291)</f>
        <v>81.069999999999993</v>
      </c>
      <c r="W285" s="225"/>
      <c r="X285" s="225"/>
      <c r="AG285" t="s">
        <v>146</v>
      </c>
    </row>
    <row r="286" spans="1:60" ht="56.25" outlineLevel="1" x14ac:dyDescent="0.2">
      <c r="A286" s="233">
        <v>27</v>
      </c>
      <c r="B286" s="234" t="s">
        <v>363</v>
      </c>
      <c r="C286" s="249" t="s">
        <v>364</v>
      </c>
      <c r="D286" s="235" t="s">
        <v>176</v>
      </c>
      <c r="E286" s="236">
        <v>221</v>
      </c>
      <c r="F286" s="237"/>
      <c r="G286" s="238">
        <f>ROUND(E286*F286,2)</f>
        <v>0</v>
      </c>
      <c r="H286" s="237"/>
      <c r="I286" s="238">
        <f>ROUND(E286*H286,2)</f>
        <v>0</v>
      </c>
      <c r="J286" s="237"/>
      <c r="K286" s="238">
        <f>ROUND(E286*J286,2)</f>
        <v>0</v>
      </c>
      <c r="L286" s="238">
        <v>21</v>
      </c>
      <c r="M286" s="238">
        <f>G286*(1+L286/100)</f>
        <v>0</v>
      </c>
      <c r="N286" s="236">
        <v>4.0000000000000003E-5</v>
      </c>
      <c r="O286" s="236">
        <f>ROUND(E286*N286,2)</f>
        <v>0.01</v>
      </c>
      <c r="P286" s="236">
        <v>0</v>
      </c>
      <c r="Q286" s="236">
        <f>ROUND(E286*P286,2)</f>
        <v>0</v>
      </c>
      <c r="R286" s="238" t="s">
        <v>168</v>
      </c>
      <c r="S286" s="238" t="s">
        <v>156</v>
      </c>
      <c r="T286" s="239" t="s">
        <v>156</v>
      </c>
      <c r="U286" s="223">
        <v>0.308</v>
      </c>
      <c r="V286" s="223">
        <f>ROUND(E286*U286,2)</f>
        <v>68.069999999999993</v>
      </c>
      <c r="W286" s="223"/>
      <c r="X286" s="223" t="s">
        <v>169</v>
      </c>
      <c r="Y286" s="212"/>
      <c r="Z286" s="212"/>
      <c r="AA286" s="212"/>
      <c r="AB286" s="212"/>
      <c r="AC286" s="212"/>
      <c r="AD286" s="212"/>
      <c r="AE286" s="212"/>
      <c r="AF286" s="212"/>
      <c r="AG286" s="212" t="s">
        <v>170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19"/>
      <c r="B287" s="220"/>
      <c r="C287" s="261" t="s">
        <v>360</v>
      </c>
      <c r="D287" s="253"/>
      <c r="E287" s="254"/>
      <c r="F287" s="223"/>
      <c r="G287" s="223"/>
      <c r="H287" s="223"/>
      <c r="I287" s="223"/>
      <c r="J287" s="223"/>
      <c r="K287" s="223"/>
      <c r="L287" s="223"/>
      <c r="M287" s="223"/>
      <c r="N287" s="222"/>
      <c r="O287" s="222"/>
      <c r="P287" s="222"/>
      <c r="Q287" s="222"/>
      <c r="R287" s="223"/>
      <c r="S287" s="223"/>
      <c r="T287" s="223"/>
      <c r="U287" s="223"/>
      <c r="V287" s="223"/>
      <c r="W287" s="223"/>
      <c r="X287" s="223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172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19"/>
      <c r="B288" s="220"/>
      <c r="C288" s="261" t="s">
        <v>365</v>
      </c>
      <c r="D288" s="253"/>
      <c r="E288" s="254"/>
      <c r="F288" s="223"/>
      <c r="G288" s="223"/>
      <c r="H288" s="223"/>
      <c r="I288" s="223"/>
      <c r="J288" s="223"/>
      <c r="K288" s="223"/>
      <c r="L288" s="223"/>
      <c r="M288" s="223"/>
      <c r="N288" s="222"/>
      <c r="O288" s="222"/>
      <c r="P288" s="222"/>
      <c r="Q288" s="222"/>
      <c r="R288" s="223"/>
      <c r="S288" s="223"/>
      <c r="T288" s="223"/>
      <c r="U288" s="223"/>
      <c r="V288" s="223"/>
      <c r="W288" s="223"/>
      <c r="X288" s="223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172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9"/>
      <c r="B289" s="220"/>
      <c r="C289" s="261" t="s">
        <v>366</v>
      </c>
      <c r="D289" s="253"/>
      <c r="E289" s="254">
        <v>147.69999999999999</v>
      </c>
      <c r="F289" s="223"/>
      <c r="G289" s="223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172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19"/>
      <c r="B290" s="220"/>
      <c r="C290" s="261" t="s">
        <v>362</v>
      </c>
      <c r="D290" s="253"/>
      <c r="E290" s="254">
        <v>73.3</v>
      </c>
      <c r="F290" s="223"/>
      <c r="G290" s="223"/>
      <c r="H290" s="223"/>
      <c r="I290" s="223"/>
      <c r="J290" s="223"/>
      <c r="K290" s="223"/>
      <c r="L290" s="223"/>
      <c r="M290" s="223"/>
      <c r="N290" s="222"/>
      <c r="O290" s="222"/>
      <c r="P290" s="222"/>
      <c r="Q290" s="222"/>
      <c r="R290" s="223"/>
      <c r="S290" s="223"/>
      <c r="T290" s="223"/>
      <c r="U290" s="223"/>
      <c r="V290" s="223"/>
      <c r="W290" s="223"/>
      <c r="X290" s="223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172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40">
        <v>28</v>
      </c>
      <c r="B291" s="241" t="s">
        <v>367</v>
      </c>
      <c r="C291" s="248" t="s">
        <v>368</v>
      </c>
      <c r="D291" s="242" t="s">
        <v>176</v>
      </c>
      <c r="E291" s="243">
        <v>100</v>
      </c>
      <c r="F291" s="244"/>
      <c r="G291" s="245">
        <f>ROUND(E291*F291,2)</f>
        <v>0</v>
      </c>
      <c r="H291" s="244"/>
      <c r="I291" s="245">
        <f>ROUND(E291*H291,2)</f>
        <v>0</v>
      </c>
      <c r="J291" s="244"/>
      <c r="K291" s="245">
        <f>ROUND(E291*J291,2)</f>
        <v>0</v>
      </c>
      <c r="L291" s="245">
        <v>21</v>
      </c>
      <c r="M291" s="245">
        <f>G291*(1+L291/100)</f>
        <v>0</v>
      </c>
      <c r="N291" s="243">
        <v>1.0000000000000001E-5</v>
      </c>
      <c r="O291" s="243">
        <f>ROUND(E291*N291,2)</f>
        <v>0</v>
      </c>
      <c r="P291" s="243">
        <v>0</v>
      </c>
      <c r="Q291" s="243">
        <f>ROUND(E291*P291,2)</f>
        <v>0</v>
      </c>
      <c r="R291" s="245" t="s">
        <v>193</v>
      </c>
      <c r="S291" s="245" t="s">
        <v>156</v>
      </c>
      <c r="T291" s="246" t="s">
        <v>156</v>
      </c>
      <c r="U291" s="223">
        <v>0.13</v>
      </c>
      <c r="V291" s="223">
        <f>ROUND(E291*U291,2)</f>
        <v>13</v>
      </c>
      <c r="W291" s="223"/>
      <c r="X291" s="223" t="s">
        <v>169</v>
      </c>
      <c r="Y291" s="212"/>
      <c r="Z291" s="212"/>
      <c r="AA291" s="212"/>
      <c r="AB291" s="212"/>
      <c r="AC291" s="212"/>
      <c r="AD291" s="212"/>
      <c r="AE291" s="212"/>
      <c r="AF291" s="212"/>
      <c r="AG291" s="212" t="s">
        <v>170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x14ac:dyDescent="0.2">
      <c r="A292" s="226" t="s">
        <v>145</v>
      </c>
      <c r="B292" s="227" t="s">
        <v>84</v>
      </c>
      <c r="C292" s="247" t="s">
        <v>85</v>
      </c>
      <c r="D292" s="228"/>
      <c r="E292" s="229"/>
      <c r="F292" s="230"/>
      <c r="G292" s="230">
        <f>SUMIF(AG293:AG392,"&lt;&gt;NOR",G293:G392)</f>
        <v>0</v>
      </c>
      <c r="H292" s="230"/>
      <c r="I292" s="230">
        <f>SUM(I293:I392)</f>
        <v>0</v>
      </c>
      <c r="J292" s="230"/>
      <c r="K292" s="230">
        <f>SUM(K293:K392)</f>
        <v>0</v>
      </c>
      <c r="L292" s="230"/>
      <c r="M292" s="230">
        <f>SUM(M293:M392)</f>
        <v>0</v>
      </c>
      <c r="N292" s="229"/>
      <c r="O292" s="229">
        <f>SUM(O293:O392)</f>
        <v>0.05</v>
      </c>
      <c r="P292" s="229"/>
      <c r="Q292" s="229">
        <f>SUM(Q293:Q392)</f>
        <v>40.86</v>
      </c>
      <c r="R292" s="230"/>
      <c r="S292" s="230"/>
      <c r="T292" s="231"/>
      <c r="U292" s="225"/>
      <c r="V292" s="225">
        <f>SUM(V293:V392)</f>
        <v>226.33</v>
      </c>
      <c r="W292" s="225"/>
      <c r="X292" s="225"/>
      <c r="AG292" t="s">
        <v>146</v>
      </c>
    </row>
    <row r="293" spans="1:60" outlineLevel="1" x14ac:dyDescent="0.2">
      <c r="A293" s="233">
        <v>29</v>
      </c>
      <c r="B293" s="234" t="s">
        <v>369</v>
      </c>
      <c r="C293" s="249" t="s">
        <v>370</v>
      </c>
      <c r="D293" s="235" t="s">
        <v>176</v>
      </c>
      <c r="E293" s="236">
        <v>47.028599999999997</v>
      </c>
      <c r="F293" s="237"/>
      <c r="G293" s="238">
        <f>ROUND(E293*F293,2)</f>
        <v>0</v>
      </c>
      <c r="H293" s="237"/>
      <c r="I293" s="238">
        <f>ROUND(E293*H293,2)</f>
        <v>0</v>
      </c>
      <c r="J293" s="237"/>
      <c r="K293" s="238">
        <f>ROUND(E293*J293,2)</f>
        <v>0</v>
      </c>
      <c r="L293" s="238">
        <v>21</v>
      </c>
      <c r="M293" s="238">
        <f>G293*(1+L293/100)</f>
        <v>0</v>
      </c>
      <c r="N293" s="236">
        <v>6.7000000000000002E-4</v>
      </c>
      <c r="O293" s="236">
        <f>ROUND(E293*N293,2)</f>
        <v>0.03</v>
      </c>
      <c r="P293" s="236">
        <v>0.184</v>
      </c>
      <c r="Q293" s="236">
        <f>ROUND(E293*P293,2)</f>
        <v>8.65</v>
      </c>
      <c r="R293" s="238" t="s">
        <v>371</v>
      </c>
      <c r="S293" s="238" t="s">
        <v>156</v>
      </c>
      <c r="T293" s="239" t="s">
        <v>156</v>
      </c>
      <c r="U293" s="223">
        <v>0.22700000000000001</v>
      </c>
      <c r="V293" s="223">
        <f>ROUND(E293*U293,2)</f>
        <v>10.68</v>
      </c>
      <c r="W293" s="223"/>
      <c r="X293" s="223" t="s">
        <v>169</v>
      </c>
      <c r="Y293" s="212"/>
      <c r="Z293" s="212"/>
      <c r="AA293" s="212"/>
      <c r="AB293" s="212"/>
      <c r="AC293" s="212"/>
      <c r="AD293" s="212"/>
      <c r="AE293" s="212"/>
      <c r="AF293" s="212"/>
      <c r="AG293" s="212" t="s">
        <v>170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2.5" outlineLevel="1" x14ac:dyDescent="0.2">
      <c r="A294" s="219"/>
      <c r="B294" s="220"/>
      <c r="C294" s="262" t="s">
        <v>372</v>
      </c>
      <c r="D294" s="257"/>
      <c r="E294" s="257"/>
      <c r="F294" s="257"/>
      <c r="G294" s="257"/>
      <c r="H294" s="223"/>
      <c r="I294" s="223"/>
      <c r="J294" s="223"/>
      <c r="K294" s="223"/>
      <c r="L294" s="223"/>
      <c r="M294" s="223"/>
      <c r="N294" s="222"/>
      <c r="O294" s="222"/>
      <c r="P294" s="222"/>
      <c r="Q294" s="222"/>
      <c r="R294" s="223"/>
      <c r="S294" s="223"/>
      <c r="T294" s="223"/>
      <c r="U294" s="223"/>
      <c r="V294" s="223"/>
      <c r="W294" s="223"/>
      <c r="X294" s="223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178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58" t="str">
        <f>C294</f>
        <v>nebo vybourání otvorů průřezové plochy přes 4 m2 v příčkách, včetně pomocného lešení o výšce podlahy do 1900 mm a pro zatížení do 1,5 kPa  (150 kg/m2),</v>
      </c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19"/>
      <c r="B295" s="220"/>
      <c r="C295" s="261" t="s">
        <v>287</v>
      </c>
      <c r="D295" s="253"/>
      <c r="E295" s="254"/>
      <c r="F295" s="223"/>
      <c r="G295" s="223"/>
      <c r="H295" s="223"/>
      <c r="I295" s="223"/>
      <c r="J295" s="223"/>
      <c r="K295" s="223"/>
      <c r="L295" s="223"/>
      <c r="M295" s="223"/>
      <c r="N295" s="222"/>
      <c r="O295" s="222"/>
      <c r="P295" s="222"/>
      <c r="Q295" s="222"/>
      <c r="R295" s="223"/>
      <c r="S295" s="223"/>
      <c r="T295" s="223"/>
      <c r="U295" s="223"/>
      <c r="V295" s="223"/>
      <c r="W295" s="223"/>
      <c r="X295" s="223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172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9"/>
      <c r="B296" s="220"/>
      <c r="C296" s="261" t="s">
        <v>373</v>
      </c>
      <c r="D296" s="253"/>
      <c r="E296" s="254">
        <v>47.028599999999997</v>
      </c>
      <c r="F296" s="223"/>
      <c r="G296" s="223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172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33">
        <v>30</v>
      </c>
      <c r="B297" s="234" t="s">
        <v>374</v>
      </c>
      <c r="C297" s="249" t="s">
        <v>375</v>
      </c>
      <c r="D297" s="235" t="s">
        <v>176</v>
      </c>
      <c r="E297" s="236">
        <v>14.58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36">
        <v>6.7000000000000002E-4</v>
      </c>
      <c r="O297" s="236">
        <f>ROUND(E297*N297,2)</f>
        <v>0.01</v>
      </c>
      <c r="P297" s="236">
        <v>0.31900000000000001</v>
      </c>
      <c r="Q297" s="236">
        <f>ROUND(E297*P297,2)</f>
        <v>4.6500000000000004</v>
      </c>
      <c r="R297" s="238" t="s">
        <v>371</v>
      </c>
      <c r="S297" s="238" t="s">
        <v>156</v>
      </c>
      <c r="T297" s="239" t="s">
        <v>156</v>
      </c>
      <c r="U297" s="223">
        <v>0.317</v>
      </c>
      <c r="V297" s="223">
        <f>ROUND(E297*U297,2)</f>
        <v>4.62</v>
      </c>
      <c r="W297" s="223"/>
      <c r="X297" s="223" t="s">
        <v>169</v>
      </c>
      <c r="Y297" s="212"/>
      <c r="Z297" s="212"/>
      <c r="AA297" s="212"/>
      <c r="AB297" s="212"/>
      <c r="AC297" s="212"/>
      <c r="AD297" s="212"/>
      <c r="AE297" s="212"/>
      <c r="AF297" s="212"/>
      <c r="AG297" s="212" t="s">
        <v>170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ht="22.5" outlineLevel="1" x14ac:dyDescent="0.2">
      <c r="A298" s="219"/>
      <c r="B298" s="220"/>
      <c r="C298" s="262" t="s">
        <v>372</v>
      </c>
      <c r="D298" s="257"/>
      <c r="E298" s="257"/>
      <c r="F298" s="257"/>
      <c r="G298" s="257"/>
      <c r="H298" s="223"/>
      <c r="I298" s="223"/>
      <c r="J298" s="223"/>
      <c r="K298" s="223"/>
      <c r="L298" s="223"/>
      <c r="M298" s="223"/>
      <c r="N298" s="222"/>
      <c r="O298" s="222"/>
      <c r="P298" s="222"/>
      <c r="Q298" s="222"/>
      <c r="R298" s="223"/>
      <c r="S298" s="223"/>
      <c r="T298" s="223"/>
      <c r="U298" s="223"/>
      <c r="V298" s="223"/>
      <c r="W298" s="223"/>
      <c r="X298" s="223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178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58" t="str">
        <f>C298</f>
        <v>nebo vybourání otvorů průřezové plochy přes 4 m2 v příčkách, včetně pomocného lešení o výšce podlahy do 1900 mm a pro zatížení do 1,5 kPa  (150 kg/m2),</v>
      </c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19"/>
      <c r="B299" s="220"/>
      <c r="C299" s="261" t="s">
        <v>289</v>
      </c>
      <c r="D299" s="253"/>
      <c r="E299" s="254"/>
      <c r="F299" s="223"/>
      <c r="G299" s="223"/>
      <c r="H299" s="223"/>
      <c r="I299" s="223"/>
      <c r="J299" s="223"/>
      <c r="K299" s="223"/>
      <c r="L299" s="223"/>
      <c r="M299" s="223"/>
      <c r="N299" s="222"/>
      <c r="O299" s="222"/>
      <c r="P299" s="222"/>
      <c r="Q299" s="222"/>
      <c r="R299" s="223"/>
      <c r="S299" s="223"/>
      <c r="T299" s="223"/>
      <c r="U299" s="223"/>
      <c r="V299" s="223"/>
      <c r="W299" s="223"/>
      <c r="X299" s="223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172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9"/>
      <c r="B300" s="220"/>
      <c r="C300" s="261" t="s">
        <v>376</v>
      </c>
      <c r="D300" s="253"/>
      <c r="E300" s="254">
        <v>14.58</v>
      </c>
      <c r="F300" s="223"/>
      <c r="G300" s="223"/>
      <c r="H300" s="223"/>
      <c r="I300" s="223"/>
      <c r="J300" s="223"/>
      <c r="K300" s="223"/>
      <c r="L300" s="223"/>
      <c r="M300" s="223"/>
      <c r="N300" s="222"/>
      <c r="O300" s="222"/>
      <c r="P300" s="222"/>
      <c r="Q300" s="222"/>
      <c r="R300" s="223"/>
      <c r="S300" s="223"/>
      <c r="T300" s="223"/>
      <c r="U300" s="223"/>
      <c r="V300" s="223"/>
      <c r="W300" s="223"/>
      <c r="X300" s="223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172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33">
        <v>31</v>
      </c>
      <c r="B301" s="234" t="s">
        <v>377</v>
      </c>
      <c r="C301" s="249" t="s">
        <v>378</v>
      </c>
      <c r="D301" s="235" t="s">
        <v>176</v>
      </c>
      <c r="E301" s="236">
        <v>2.1</v>
      </c>
      <c r="F301" s="237"/>
      <c r="G301" s="238">
        <f>ROUND(E301*F301,2)</f>
        <v>0</v>
      </c>
      <c r="H301" s="237"/>
      <c r="I301" s="238">
        <f>ROUND(E301*H301,2)</f>
        <v>0</v>
      </c>
      <c r="J301" s="237"/>
      <c r="K301" s="238">
        <f>ROUND(E301*J301,2)</f>
        <v>0</v>
      </c>
      <c r="L301" s="238">
        <v>21</v>
      </c>
      <c r="M301" s="238">
        <f>G301*(1+L301/100)</f>
        <v>0</v>
      </c>
      <c r="N301" s="236">
        <v>6.7000000000000002E-4</v>
      </c>
      <c r="O301" s="236">
        <f>ROUND(E301*N301,2)</f>
        <v>0</v>
      </c>
      <c r="P301" s="236">
        <v>5.5E-2</v>
      </c>
      <c r="Q301" s="236">
        <f>ROUND(E301*P301,2)</f>
        <v>0.12</v>
      </c>
      <c r="R301" s="238" t="s">
        <v>371</v>
      </c>
      <c r="S301" s="238" t="s">
        <v>156</v>
      </c>
      <c r="T301" s="239" t="s">
        <v>156</v>
      </c>
      <c r="U301" s="223">
        <v>0.38100000000000001</v>
      </c>
      <c r="V301" s="223">
        <f>ROUND(E301*U301,2)</f>
        <v>0.8</v>
      </c>
      <c r="W301" s="223"/>
      <c r="X301" s="223" t="s">
        <v>169</v>
      </c>
      <c r="Y301" s="212"/>
      <c r="Z301" s="212"/>
      <c r="AA301" s="212"/>
      <c r="AB301" s="212"/>
      <c r="AC301" s="212"/>
      <c r="AD301" s="212"/>
      <c r="AE301" s="212"/>
      <c r="AF301" s="212"/>
      <c r="AG301" s="212" t="s">
        <v>170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ht="22.5" outlineLevel="1" x14ac:dyDescent="0.2">
      <c r="A302" s="219"/>
      <c r="B302" s="220"/>
      <c r="C302" s="262" t="s">
        <v>379</v>
      </c>
      <c r="D302" s="257"/>
      <c r="E302" s="257"/>
      <c r="F302" s="257"/>
      <c r="G302" s="257"/>
      <c r="H302" s="223"/>
      <c r="I302" s="223"/>
      <c r="J302" s="223"/>
      <c r="K302" s="223"/>
      <c r="L302" s="223"/>
      <c r="M302" s="223"/>
      <c r="N302" s="222"/>
      <c r="O302" s="222"/>
      <c r="P302" s="222"/>
      <c r="Q302" s="222"/>
      <c r="R302" s="223"/>
      <c r="S302" s="223"/>
      <c r="T302" s="223"/>
      <c r="U302" s="223"/>
      <c r="V302" s="223"/>
      <c r="W302" s="223"/>
      <c r="X302" s="223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178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58" t="str">
        <f>C302</f>
        <v>nebo vybourání otvorů jakýchkoliv rozměrů, včetně pomocného lešení o výšce podlahy do 1900 mm a pro zatížení do 1,5 kPa  (150 kg/m2),</v>
      </c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9"/>
      <c r="B303" s="220"/>
      <c r="C303" s="261" t="s">
        <v>380</v>
      </c>
      <c r="D303" s="253"/>
      <c r="E303" s="254"/>
      <c r="F303" s="223"/>
      <c r="G303" s="223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172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19"/>
      <c r="B304" s="220"/>
      <c r="C304" s="261" t="s">
        <v>189</v>
      </c>
      <c r="D304" s="253"/>
      <c r="E304" s="254">
        <v>2.1</v>
      </c>
      <c r="F304" s="223"/>
      <c r="G304" s="223"/>
      <c r="H304" s="223"/>
      <c r="I304" s="223"/>
      <c r="J304" s="223"/>
      <c r="K304" s="223"/>
      <c r="L304" s="223"/>
      <c r="M304" s="223"/>
      <c r="N304" s="222"/>
      <c r="O304" s="222"/>
      <c r="P304" s="222"/>
      <c r="Q304" s="222"/>
      <c r="R304" s="223"/>
      <c r="S304" s="223"/>
      <c r="T304" s="223"/>
      <c r="U304" s="223"/>
      <c r="V304" s="223"/>
      <c r="W304" s="223"/>
      <c r="X304" s="223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172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ht="22.5" outlineLevel="1" x14ac:dyDescent="0.2">
      <c r="A305" s="233">
        <v>32</v>
      </c>
      <c r="B305" s="234" t="s">
        <v>381</v>
      </c>
      <c r="C305" s="249" t="s">
        <v>382</v>
      </c>
      <c r="D305" s="235" t="s">
        <v>383</v>
      </c>
      <c r="E305" s="236">
        <v>3.8981400000000002</v>
      </c>
      <c r="F305" s="237"/>
      <c r="G305" s="238">
        <f>ROUND(E305*F305,2)</f>
        <v>0</v>
      </c>
      <c r="H305" s="237"/>
      <c r="I305" s="238">
        <f>ROUND(E305*H305,2)</f>
        <v>0</v>
      </c>
      <c r="J305" s="237"/>
      <c r="K305" s="238">
        <f>ROUND(E305*J305,2)</f>
        <v>0</v>
      </c>
      <c r="L305" s="238">
        <v>21</v>
      </c>
      <c r="M305" s="238">
        <f>G305*(1+L305/100)</f>
        <v>0</v>
      </c>
      <c r="N305" s="236">
        <v>0</v>
      </c>
      <c r="O305" s="236">
        <f>ROUND(E305*N305,2)</f>
        <v>0</v>
      </c>
      <c r="P305" s="236">
        <v>2.2000000000000002</v>
      </c>
      <c r="Q305" s="236">
        <f>ROUND(E305*P305,2)</f>
        <v>8.58</v>
      </c>
      <c r="R305" s="238" t="s">
        <v>371</v>
      </c>
      <c r="S305" s="238" t="s">
        <v>156</v>
      </c>
      <c r="T305" s="239" t="s">
        <v>156</v>
      </c>
      <c r="U305" s="223">
        <v>13.05</v>
      </c>
      <c r="V305" s="223">
        <f>ROUND(E305*U305,2)</f>
        <v>50.87</v>
      </c>
      <c r="W305" s="223"/>
      <c r="X305" s="223" t="s">
        <v>169</v>
      </c>
      <c r="Y305" s="212"/>
      <c r="Z305" s="212"/>
      <c r="AA305" s="212"/>
      <c r="AB305" s="212"/>
      <c r="AC305" s="212"/>
      <c r="AD305" s="212"/>
      <c r="AE305" s="212"/>
      <c r="AF305" s="212"/>
      <c r="AG305" s="212" t="s">
        <v>170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19"/>
      <c r="B306" s="220"/>
      <c r="C306" s="261" t="s">
        <v>384</v>
      </c>
      <c r="D306" s="253"/>
      <c r="E306" s="254"/>
      <c r="F306" s="223"/>
      <c r="G306" s="223"/>
      <c r="H306" s="223"/>
      <c r="I306" s="223"/>
      <c r="J306" s="223"/>
      <c r="K306" s="223"/>
      <c r="L306" s="223"/>
      <c r="M306" s="223"/>
      <c r="N306" s="222"/>
      <c r="O306" s="222"/>
      <c r="P306" s="222"/>
      <c r="Q306" s="222"/>
      <c r="R306" s="223"/>
      <c r="S306" s="223"/>
      <c r="T306" s="223"/>
      <c r="U306" s="223"/>
      <c r="V306" s="223"/>
      <c r="W306" s="223"/>
      <c r="X306" s="223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172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9"/>
      <c r="B307" s="220"/>
      <c r="C307" s="261" t="s">
        <v>250</v>
      </c>
      <c r="D307" s="253"/>
      <c r="E307" s="254"/>
      <c r="F307" s="223"/>
      <c r="G307" s="223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172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19"/>
      <c r="B308" s="220"/>
      <c r="C308" s="261" t="s">
        <v>385</v>
      </c>
      <c r="D308" s="253"/>
      <c r="E308" s="254">
        <v>0.128</v>
      </c>
      <c r="F308" s="223"/>
      <c r="G308" s="223"/>
      <c r="H308" s="223"/>
      <c r="I308" s="223"/>
      <c r="J308" s="223"/>
      <c r="K308" s="223"/>
      <c r="L308" s="223"/>
      <c r="M308" s="223"/>
      <c r="N308" s="222"/>
      <c r="O308" s="222"/>
      <c r="P308" s="222"/>
      <c r="Q308" s="222"/>
      <c r="R308" s="223"/>
      <c r="S308" s="223"/>
      <c r="T308" s="223"/>
      <c r="U308" s="223"/>
      <c r="V308" s="223"/>
      <c r="W308" s="223"/>
      <c r="X308" s="223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172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19"/>
      <c r="B309" s="220"/>
      <c r="C309" s="261" t="s">
        <v>386</v>
      </c>
      <c r="D309" s="253"/>
      <c r="E309" s="254">
        <v>1.4445300000000001</v>
      </c>
      <c r="F309" s="223"/>
      <c r="G309" s="223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172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9"/>
      <c r="B310" s="220"/>
      <c r="C310" s="261" t="s">
        <v>387</v>
      </c>
      <c r="D310" s="253"/>
      <c r="E310" s="254"/>
      <c r="F310" s="223"/>
      <c r="G310" s="223"/>
      <c r="H310" s="223"/>
      <c r="I310" s="223"/>
      <c r="J310" s="223"/>
      <c r="K310" s="223"/>
      <c r="L310" s="223"/>
      <c r="M310" s="223"/>
      <c r="N310" s="222"/>
      <c r="O310" s="222"/>
      <c r="P310" s="222"/>
      <c r="Q310" s="222"/>
      <c r="R310" s="223"/>
      <c r="S310" s="223"/>
      <c r="T310" s="223"/>
      <c r="U310" s="223"/>
      <c r="V310" s="223"/>
      <c r="W310" s="223"/>
      <c r="X310" s="223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172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9"/>
      <c r="B311" s="220"/>
      <c r="C311" s="261" t="s">
        <v>388</v>
      </c>
      <c r="D311" s="253"/>
      <c r="E311" s="254">
        <v>0.93825000000000003</v>
      </c>
      <c r="F311" s="223"/>
      <c r="G311" s="223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172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19"/>
      <c r="B312" s="220"/>
      <c r="C312" s="261" t="s">
        <v>255</v>
      </c>
      <c r="D312" s="253"/>
      <c r="E312" s="254"/>
      <c r="F312" s="223"/>
      <c r="G312" s="223"/>
      <c r="H312" s="223"/>
      <c r="I312" s="223"/>
      <c r="J312" s="223"/>
      <c r="K312" s="223"/>
      <c r="L312" s="223"/>
      <c r="M312" s="223"/>
      <c r="N312" s="222"/>
      <c r="O312" s="222"/>
      <c r="P312" s="222"/>
      <c r="Q312" s="222"/>
      <c r="R312" s="223"/>
      <c r="S312" s="223"/>
      <c r="T312" s="223"/>
      <c r="U312" s="223"/>
      <c r="V312" s="223"/>
      <c r="W312" s="223"/>
      <c r="X312" s="223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172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9"/>
      <c r="B313" s="220"/>
      <c r="C313" s="261" t="s">
        <v>389</v>
      </c>
      <c r="D313" s="253"/>
      <c r="E313" s="254">
        <v>0.27611000000000002</v>
      </c>
      <c r="F313" s="223"/>
      <c r="G313" s="223"/>
      <c r="H313" s="223"/>
      <c r="I313" s="223"/>
      <c r="J313" s="223"/>
      <c r="K313" s="223"/>
      <c r="L313" s="223"/>
      <c r="M313" s="223"/>
      <c r="N313" s="222"/>
      <c r="O313" s="222"/>
      <c r="P313" s="222"/>
      <c r="Q313" s="222"/>
      <c r="R313" s="223"/>
      <c r="S313" s="223"/>
      <c r="T313" s="223"/>
      <c r="U313" s="223"/>
      <c r="V313" s="223"/>
      <c r="W313" s="223"/>
      <c r="X313" s="223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172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19"/>
      <c r="B314" s="220"/>
      <c r="C314" s="261" t="s">
        <v>258</v>
      </c>
      <c r="D314" s="253"/>
      <c r="E314" s="254"/>
      <c r="F314" s="223"/>
      <c r="G314" s="223"/>
      <c r="H314" s="223"/>
      <c r="I314" s="223"/>
      <c r="J314" s="223"/>
      <c r="K314" s="223"/>
      <c r="L314" s="223"/>
      <c r="M314" s="223"/>
      <c r="N314" s="222"/>
      <c r="O314" s="222"/>
      <c r="P314" s="222"/>
      <c r="Q314" s="222"/>
      <c r="R314" s="223"/>
      <c r="S314" s="223"/>
      <c r="T314" s="223"/>
      <c r="U314" s="223"/>
      <c r="V314" s="223"/>
      <c r="W314" s="223"/>
      <c r="X314" s="223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172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19"/>
      <c r="B315" s="220"/>
      <c r="C315" s="261" t="s">
        <v>390</v>
      </c>
      <c r="D315" s="253"/>
      <c r="E315" s="254">
        <v>0.91125</v>
      </c>
      <c r="F315" s="223"/>
      <c r="G315" s="223"/>
      <c r="H315" s="223"/>
      <c r="I315" s="223"/>
      <c r="J315" s="223"/>
      <c r="K315" s="223"/>
      <c r="L315" s="223"/>
      <c r="M315" s="223"/>
      <c r="N315" s="222"/>
      <c r="O315" s="222"/>
      <c r="P315" s="222"/>
      <c r="Q315" s="222"/>
      <c r="R315" s="223"/>
      <c r="S315" s="223"/>
      <c r="T315" s="223"/>
      <c r="U315" s="223"/>
      <c r="V315" s="223"/>
      <c r="W315" s="223"/>
      <c r="X315" s="223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172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19"/>
      <c r="B316" s="220"/>
      <c r="C316" s="261" t="s">
        <v>391</v>
      </c>
      <c r="D316" s="253"/>
      <c r="E316" s="254"/>
      <c r="F316" s="223"/>
      <c r="G316" s="223"/>
      <c r="H316" s="223"/>
      <c r="I316" s="223"/>
      <c r="J316" s="223"/>
      <c r="K316" s="223"/>
      <c r="L316" s="223"/>
      <c r="M316" s="223"/>
      <c r="N316" s="222"/>
      <c r="O316" s="222"/>
      <c r="P316" s="222"/>
      <c r="Q316" s="222"/>
      <c r="R316" s="223"/>
      <c r="S316" s="223"/>
      <c r="T316" s="223"/>
      <c r="U316" s="223"/>
      <c r="V316" s="223"/>
      <c r="W316" s="223"/>
      <c r="X316" s="223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172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9"/>
      <c r="B317" s="220"/>
      <c r="C317" s="261" t="s">
        <v>392</v>
      </c>
      <c r="D317" s="253"/>
      <c r="E317" s="254">
        <v>0.2</v>
      </c>
      <c r="F317" s="223"/>
      <c r="G317" s="223"/>
      <c r="H317" s="223"/>
      <c r="I317" s="223"/>
      <c r="J317" s="223"/>
      <c r="K317" s="223"/>
      <c r="L317" s="223"/>
      <c r="M317" s="223"/>
      <c r="N317" s="222"/>
      <c r="O317" s="222"/>
      <c r="P317" s="222"/>
      <c r="Q317" s="222"/>
      <c r="R317" s="223"/>
      <c r="S317" s="223"/>
      <c r="T317" s="223"/>
      <c r="U317" s="223"/>
      <c r="V317" s="223"/>
      <c r="W317" s="223"/>
      <c r="X317" s="223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172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ht="22.5" outlineLevel="1" x14ac:dyDescent="0.2">
      <c r="A318" s="233">
        <v>33</v>
      </c>
      <c r="B318" s="234" t="s">
        <v>393</v>
      </c>
      <c r="C318" s="249" t="s">
        <v>394</v>
      </c>
      <c r="D318" s="235" t="s">
        <v>176</v>
      </c>
      <c r="E318" s="236">
        <v>184.3</v>
      </c>
      <c r="F318" s="237"/>
      <c r="G318" s="238">
        <f>ROUND(E318*F318,2)</f>
        <v>0</v>
      </c>
      <c r="H318" s="237"/>
      <c r="I318" s="238">
        <f>ROUND(E318*H318,2)</f>
        <v>0</v>
      </c>
      <c r="J318" s="237"/>
      <c r="K318" s="238">
        <f>ROUND(E318*J318,2)</f>
        <v>0</v>
      </c>
      <c r="L318" s="238">
        <v>21</v>
      </c>
      <c r="M318" s="238">
        <f>G318*(1+L318/100)</f>
        <v>0</v>
      </c>
      <c r="N318" s="236">
        <v>0</v>
      </c>
      <c r="O318" s="236">
        <f>ROUND(E318*N318,2)</f>
        <v>0</v>
      </c>
      <c r="P318" s="236">
        <v>1.26E-2</v>
      </c>
      <c r="Q318" s="236">
        <f>ROUND(E318*P318,2)</f>
        <v>2.3199999999999998</v>
      </c>
      <c r="R318" s="238" t="s">
        <v>371</v>
      </c>
      <c r="S318" s="238" t="s">
        <v>156</v>
      </c>
      <c r="T318" s="239" t="s">
        <v>156</v>
      </c>
      <c r="U318" s="223">
        <v>0.33</v>
      </c>
      <c r="V318" s="223">
        <f>ROUND(E318*U318,2)</f>
        <v>60.82</v>
      </c>
      <c r="W318" s="223"/>
      <c r="X318" s="223" t="s">
        <v>169</v>
      </c>
      <c r="Y318" s="212"/>
      <c r="Z318" s="212"/>
      <c r="AA318" s="212"/>
      <c r="AB318" s="212"/>
      <c r="AC318" s="212"/>
      <c r="AD318" s="212"/>
      <c r="AE318" s="212"/>
      <c r="AF318" s="212"/>
      <c r="AG318" s="212" t="s">
        <v>170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19"/>
      <c r="B319" s="220"/>
      <c r="C319" s="261" t="s">
        <v>395</v>
      </c>
      <c r="D319" s="253"/>
      <c r="E319" s="254"/>
      <c r="F319" s="223"/>
      <c r="G319" s="223"/>
      <c r="H319" s="223"/>
      <c r="I319" s="223"/>
      <c r="J319" s="223"/>
      <c r="K319" s="223"/>
      <c r="L319" s="223"/>
      <c r="M319" s="223"/>
      <c r="N319" s="222"/>
      <c r="O319" s="222"/>
      <c r="P319" s="222"/>
      <c r="Q319" s="222"/>
      <c r="R319" s="223"/>
      <c r="S319" s="223"/>
      <c r="T319" s="223"/>
      <c r="U319" s="223"/>
      <c r="V319" s="223"/>
      <c r="W319" s="223"/>
      <c r="X319" s="223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172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19"/>
      <c r="B320" s="220"/>
      <c r="C320" s="261" t="s">
        <v>219</v>
      </c>
      <c r="D320" s="253"/>
      <c r="E320" s="254"/>
      <c r="F320" s="223"/>
      <c r="G320" s="223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172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19"/>
      <c r="B321" s="220"/>
      <c r="C321" s="261" t="s">
        <v>220</v>
      </c>
      <c r="D321" s="253"/>
      <c r="E321" s="254">
        <v>99.2</v>
      </c>
      <c r="F321" s="223"/>
      <c r="G321" s="223"/>
      <c r="H321" s="223"/>
      <c r="I321" s="223"/>
      <c r="J321" s="223"/>
      <c r="K321" s="223"/>
      <c r="L321" s="223"/>
      <c r="M321" s="223"/>
      <c r="N321" s="222"/>
      <c r="O321" s="222"/>
      <c r="P321" s="222"/>
      <c r="Q321" s="222"/>
      <c r="R321" s="223"/>
      <c r="S321" s="223"/>
      <c r="T321" s="223"/>
      <c r="U321" s="223"/>
      <c r="V321" s="223"/>
      <c r="W321" s="223"/>
      <c r="X321" s="223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172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19"/>
      <c r="B322" s="220"/>
      <c r="C322" s="261" t="s">
        <v>221</v>
      </c>
      <c r="D322" s="253"/>
      <c r="E322" s="254">
        <v>85.1</v>
      </c>
      <c r="F322" s="223"/>
      <c r="G322" s="223"/>
      <c r="H322" s="223"/>
      <c r="I322" s="223"/>
      <c r="J322" s="223"/>
      <c r="K322" s="223"/>
      <c r="L322" s="223"/>
      <c r="M322" s="223"/>
      <c r="N322" s="222"/>
      <c r="O322" s="222"/>
      <c r="P322" s="222"/>
      <c r="Q322" s="222"/>
      <c r="R322" s="223"/>
      <c r="S322" s="223"/>
      <c r="T322" s="223"/>
      <c r="U322" s="223"/>
      <c r="V322" s="223"/>
      <c r="W322" s="223"/>
      <c r="X322" s="223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172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33">
        <v>34</v>
      </c>
      <c r="B323" s="234" t="s">
        <v>396</v>
      </c>
      <c r="C323" s="249" t="s">
        <v>397</v>
      </c>
      <c r="D323" s="235" t="s">
        <v>176</v>
      </c>
      <c r="E323" s="236">
        <v>85.373840000000001</v>
      </c>
      <c r="F323" s="237"/>
      <c r="G323" s="238">
        <f>ROUND(E323*F323,2)</f>
        <v>0</v>
      </c>
      <c r="H323" s="237"/>
      <c r="I323" s="238">
        <f>ROUND(E323*H323,2)</f>
        <v>0</v>
      </c>
      <c r="J323" s="237"/>
      <c r="K323" s="238">
        <f>ROUND(E323*J323,2)</f>
        <v>0</v>
      </c>
      <c r="L323" s="238">
        <v>21</v>
      </c>
      <c r="M323" s="238">
        <f>G323*(1+L323/100)</f>
        <v>0</v>
      </c>
      <c r="N323" s="236">
        <v>0</v>
      </c>
      <c r="O323" s="236">
        <f>ROUND(E323*N323,2)</f>
        <v>0</v>
      </c>
      <c r="P323" s="236">
        <v>0.02</v>
      </c>
      <c r="Q323" s="236">
        <f>ROUND(E323*P323,2)</f>
        <v>1.71</v>
      </c>
      <c r="R323" s="238" t="s">
        <v>371</v>
      </c>
      <c r="S323" s="238" t="s">
        <v>156</v>
      </c>
      <c r="T323" s="239" t="s">
        <v>156</v>
      </c>
      <c r="U323" s="223">
        <v>0.23</v>
      </c>
      <c r="V323" s="223">
        <f>ROUND(E323*U323,2)</f>
        <v>19.64</v>
      </c>
      <c r="W323" s="223"/>
      <c r="X323" s="223" t="s">
        <v>169</v>
      </c>
      <c r="Y323" s="212"/>
      <c r="Z323" s="212"/>
      <c r="AA323" s="212"/>
      <c r="AB323" s="212"/>
      <c r="AC323" s="212"/>
      <c r="AD323" s="212"/>
      <c r="AE323" s="212"/>
      <c r="AF323" s="212"/>
      <c r="AG323" s="212" t="s">
        <v>170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19"/>
      <c r="B324" s="220"/>
      <c r="C324" s="262" t="s">
        <v>398</v>
      </c>
      <c r="D324" s="257"/>
      <c r="E324" s="257"/>
      <c r="F324" s="257"/>
      <c r="G324" s="257"/>
      <c r="H324" s="223"/>
      <c r="I324" s="223"/>
      <c r="J324" s="223"/>
      <c r="K324" s="223"/>
      <c r="L324" s="223"/>
      <c r="M324" s="223"/>
      <c r="N324" s="222"/>
      <c r="O324" s="222"/>
      <c r="P324" s="222"/>
      <c r="Q324" s="222"/>
      <c r="R324" s="223"/>
      <c r="S324" s="223"/>
      <c r="T324" s="223"/>
      <c r="U324" s="223"/>
      <c r="V324" s="223"/>
      <c r="W324" s="223"/>
      <c r="X324" s="223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178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9"/>
      <c r="B325" s="220"/>
      <c r="C325" s="261" t="s">
        <v>399</v>
      </c>
      <c r="D325" s="253"/>
      <c r="E325" s="254"/>
      <c r="F325" s="223"/>
      <c r="G325" s="223"/>
      <c r="H325" s="223"/>
      <c r="I325" s="223"/>
      <c r="J325" s="223"/>
      <c r="K325" s="223"/>
      <c r="L325" s="223"/>
      <c r="M325" s="223"/>
      <c r="N325" s="222"/>
      <c r="O325" s="222"/>
      <c r="P325" s="222"/>
      <c r="Q325" s="222"/>
      <c r="R325" s="223"/>
      <c r="S325" s="223"/>
      <c r="T325" s="223"/>
      <c r="U325" s="223"/>
      <c r="V325" s="223"/>
      <c r="W325" s="223"/>
      <c r="X325" s="223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172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19"/>
      <c r="B326" s="220"/>
      <c r="C326" s="261" t="s">
        <v>240</v>
      </c>
      <c r="D326" s="253"/>
      <c r="E326" s="254"/>
      <c r="F326" s="223"/>
      <c r="G326" s="223"/>
      <c r="H326" s="223"/>
      <c r="I326" s="223"/>
      <c r="J326" s="223"/>
      <c r="K326" s="223"/>
      <c r="L326" s="223"/>
      <c r="M326" s="223"/>
      <c r="N326" s="222"/>
      <c r="O326" s="222"/>
      <c r="P326" s="222"/>
      <c r="Q326" s="222"/>
      <c r="R326" s="223"/>
      <c r="S326" s="223"/>
      <c r="T326" s="223"/>
      <c r="U326" s="223"/>
      <c r="V326" s="223"/>
      <c r="W326" s="223"/>
      <c r="X326" s="223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172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19"/>
      <c r="B327" s="220"/>
      <c r="C327" s="261" t="s">
        <v>400</v>
      </c>
      <c r="D327" s="253"/>
      <c r="E327" s="254">
        <v>2.6625000000000001</v>
      </c>
      <c r="F327" s="223"/>
      <c r="G327" s="223"/>
      <c r="H327" s="223"/>
      <c r="I327" s="223"/>
      <c r="J327" s="223"/>
      <c r="K327" s="223"/>
      <c r="L327" s="223"/>
      <c r="M327" s="223"/>
      <c r="N327" s="222"/>
      <c r="O327" s="222"/>
      <c r="P327" s="222"/>
      <c r="Q327" s="222"/>
      <c r="R327" s="223"/>
      <c r="S327" s="223"/>
      <c r="T327" s="223"/>
      <c r="U327" s="223"/>
      <c r="V327" s="223"/>
      <c r="W327" s="223"/>
      <c r="X327" s="223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172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19"/>
      <c r="B328" s="220"/>
      <c r="C328" s="261" t="s">
        <v>243</v>
      </c>
      <c r="D328" s="253"/>
      <c r="E328" s="254"/>
      <c r="F328" s="223"/>
      <c r="G328" s="223"/>
      <c r="H328" s="223"/>
      <c r="I328" s="223"/>
      <c r="J328" s="223"/>
      <c r="K328" s="223"/>
      <c r="L328" s="223"/>
      <c r="M328" s="223"/>
      <c r="N328" s="222"/>
      <c r="O328" s="222"/>
      <c r="P328" s="222"/>
      <c r="Q328" s="222"/>
      <c r="R328" s="223"/>
      <c r="S328" s="223"/>
      <c r="T328" s="223"/>
      <c r="U328" s="223"/>
      <c r="V328" s="223"/>
      <c r="W328" s="223"/>
      <c r="X328" s="223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172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9"/>
      <c r="B329" s="220"/>
      <c r="C329" s="261" t="s">
        <v>401</v>
      </c>
      <c r="D329" s="253"/>
      <c r="E329" s="254">
        <v>3.5175000000000001</v>
      </c>
      <c r="F329" s="223"/>
      <c r="G329" s="223"/>
      <c r="H329" s="223"/>
      <c r="I329" s="223"/>
      <c r="J329" s="223"/>
      <c r="K329" s="223"/>
      <c r="L329" s="223"/>
      <c r="M329" s="223"/>
      <c r="N329" s="222"/>
      <c r="O329" s="222"/>
      <c r="P329" s="222"/>
      <c r="Q329" s="222"/>
      <c r="R329" s="223"/>
      <c r="S329" s="223"/>
      <c r="T329" s="223"/>
      <c r="U329" s="223"/>
      <c r="V329" s="223"/>
      <c r="W329" s="223"/>
      <c r="X329" s="223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172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19"/>
      <c r="B330" s="220"/>
      <c r="C330" s="261" t="s">
        <v>402</v>
      </c>
      <c r="D330" s="253"/>
      <c r="E330" s="254">
        <v>1.8</v>
      </c>
      <c r="F330" s="223"/>
      <c r="G330" s="223"/>
      <c r="H330" s="223"/>
      <c r="I330" s="223"/>
      <c r="J330" s="223"/>
      <c r="K330" s="223"/>
      <c r="L330" s="223"/>
      <c r="M330" s="223"/>
      <c r="N330" s="222"/>
      <c r="O330" s="222"/>
      <c r="P330" s="222"/>
      <c r="Q330" s="222"/>
      <c r="R330" s="223"/>
      <c r="S330" s="223"/>
      <c r="T330" s="223"/>
      <c r="U330" s="223"/>
      <c r="V330" s="223"/>
      <c r="W330" s="223"/>
      <c r="X330" s="223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172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19"/>
      <c r="B331" s="220"/>
      <c r="C331" s="261" t="s">
        <v>246</v>
      </c>
      <c r="D331" s="253"/>
      <c r="E331" s="254"/>
      <c r="F331" s="223"/>
      <c r="G331" s="223"/>
      <c r="H331" s="223"/>
      <c r="I331" s="223"/>
      <c r="J331" s="223"/>
      <c r="K331" s="223"/>
      <c r="L331" s="223"/>
      <c r="M331" s="223"/>
      <c r="N331" s="222"/>
      <c r="O331" s="222"/>
      <c r="P331" s="222"/>
      <c r="Q331" s="222"/>
      <c r="R331" s="223"/>
      <c r="S331" s="223"/>
      <c r="T331" s="223"/>
      <c r="U331" s="223"/>
      <c r="V331" s="223"/>
      <c r="W331" s="223"/>
      <c r="X331" s="223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172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19"/>
      <c r="B332" s="220"/>
      <c r="C332" s="261" t="s">
        <v>403</v>
      </c>
      <c r="D332" s="253"/>
      <c r="E332" s="254">
        <v>1.7749999999999999</v>
      </c>
      <c r="F332" s="223"/>
      <c r="G332" s="223"/>
      <c r="H332" s="223"/>
      <c r="I332" s="223"/>
      <c r="J332" s="223"/>
      <c r="K332" s="223"/>
      <c r="L332" s="223"/>
      <c r="M332" s="223"/>
      <c r="N332" s="222"/>
      <c r="O332" s="222"/>
      <c r="P332" s="222"/>
      <c r="Q332" s="222"/>
      <c r="R332" s="223"/>
      <c r="S332" s="223"/>
      <c r="T332" s="223"/>
      <c r="U332" s="223"/>
      <c r="V332" s="223"/>
      <c r="W332" s="223"/>
      <c r="X332" s="223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172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19"/>
      <c r="B333" s="220"/>
      <c r="C333" s="261" t="s">
        <v>248</v>
      </c>
      <c r="D333" s="253"/>
      <c r="E333" s="254"/>
      <c r="F333" s="223"/>
      <c r="G333" s="223"/>
      <c r="H333" s="223"/>
      <c r="I333" s="223"/>
      <c r="J333" s="223"/>
      <c r="K333" s="223"/>
      <c r="L333" s="223"/>
      <c r="M333" s="223"/>
      <c r="N333" s="222"/>
      <c r="O333" s="222"/>
      <c r="P333" s="222"/>
      <c r="Q333" s="222"/>
      <c r="R333" s="223"/>
      <c r="S333" s="223"/>
      <c r="T333" s="223"/>
      <c r="U333" s="223"/>
      <c r="V333" s="223"/>
      <c r="W333" s="223"/>
      <c r="X333" s="223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172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19"/>
      <c r="B334" s="220"/>
      <c r="C334" s="261" t="s">
        <v>404</v>
      </c>
      <c r="D334" s="253"/>
      <c r="E334" s="254">
        <v>1.65608</v>
      </c>
      <c r="F334" s="223"/>
      <c r="G334" s="223"/>
      <c r="H334" s="223"/>
      <c r="I334" s="223"/>
      <c r="J334" s="223"/>
      <c r="K334" s="223"/>
      <c r="L334" s="223"/>
      <c r="M334" s="223"/>
      <c r="N334" s="222"/>
      <c r="O334" s="222"/>
      <c r="P334" s="222"/>
      <c r="Q334" s="222"/>
      <c r="R334" s="223"/>
      <c r="S334" s="223"/>
      <c r="T334" s="223"/>
      <c r="U334" s="223"/>
      <c r="V334" s="223"/>
      <c r="W334" s="223"/>
      <c r="X334" s="223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172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19"/>
      <c r="B335" s="220"/>
      <c r="C335" s="261" t="s">
        <v>250</v>
      </c>
      <c r="D335" s="253"/>
      <c r="E335" s="254"/>
      <c r="F335" s="223"/>
      <c r="G335" s="223"/>
      <c r="H335" s="223"/>
      <c r="I335" s="223"/>
      <c r="J335" s="223"/>
      <c r="K335" s="223"/>
      <c r="L335" s="223"/>
      <c r="M335" s="223"/>
      <c r="N335" s="222"/>
      <c r="O335" s="222"/>
      <c r="P335" s="222"/>
      <c r="Q335" s="222"/>
      <c r="R335" s="223"/>
      <c r="S335" s="223"/>
      <c r="T335" s="223"/>
      <c r="U335" s="223"/>
      <c r="V335" s="223"/>
      <c r="W335" s="223"/>
      <c r="X335" s="223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172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19"/>
      <c r="B336" s="220"/>
      <c r="C336" s="261" t="s">
        <v>405</v>
      </c>
      <c r="D336" s="253"/>
      <c r="E336" s="254">
        <v>2.56</v>
      </c>
      <c r="F336" s="223"/>
      <c r="G336" s="223"/>
      <c r="H336" s="223"/>
      <c r="I336" s="223"/>
      <c r="J336" s="223"/>
      <c r="K336" s="223"/>
      <c r="L336" s="223"/>
      <c r="M336" s="223"/>
      <c r="N336" s="222"/>
      <c r="O336" s="222"/>
      <c r="P336" s="222"/>
      <c r="Q336" s="222"/>
      <c r="R336" s="223"/>
      <c r="S336" s="223"/>
      <c r="T336" s="223"/>
      <c r="U336" s="223"/>
      <c r="V336" s="223"/>
      <c r="W336" s="223"/>
      <c r="X336" s="223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172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19"/>
      <c r="B337" s="220"/>
      <c r="C337" s="261" t="s">
        <v>406</v>
      </c>
      <c r="D337" s="253"/>
      <c r="E337" s="254">
        <v>28.890599999999999</v>
      </c>
      <c r="F337" s="223"/>
      <c r="G337" s="223"/>
      <c r="H337" s="223"/>
      <c r="I337" s="223"/>
      <c r="J337" s="223"/>
      <c r="K337" s="223"/>
      <c r="L337" s="223"/>
      <c r="M337" s="223"/>
      <c r="N337" s="222"/>
      <c r="O337" s="222"/>
      <c r="P337" s="222"/>
      <c r="Q337" s="222"/>
      <c r="R337" s="223"/>
      <c r="S337" s="223"/>
      <c r="T337" s="223"/>
      <c r="U337" s="223"/>
      <c r="V337" s="223"/>
      <c r="W337" s="223"/>
      <c r="X337" s="223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172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19"/>
      <c r="B338" s="220"/>
      <c r="C338" s="261" t="s">
        <v>387</v>
      </c>
      <c r="D338" s="253"/>
      <c r="E338" s="254"/>
      <c r="F338" s="223"/>
      <c r="G338" s="223"/>
      <c r="H338" s="223"/>
      <c r="I338" s="223"/>
      <c r="J338" s="223"/>
      <c r="K338" s="223"/>
      <c r="L338" s="223"/>
      <c r="M338" s="223"/>
      <c r="N338" s="222"/>
      <c r="O338" s="222"/>
      <c r="P338" s="222"/>
      <c r="Q338" s="222"/>
      <c r="R338" s="223"/>
      <c r="S338" s="223"/>
      <c r="T338" s="223"/>
      <c r="U338" s="223"/>
      <c r="V338" s="223"/>
      <c r="W338" s="223"/>
      <c r="X338" s="223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172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19"/>
      <c r="B339" s="220"/>
      <c r="C339" s="261" t="s">
        <v>407</v>
      </c>
      <c r="D339" s="253"/>
      <c r="E339" s="254">
        <v>18.765000000000001</v>
      </c>
      <c r="F339" s="223"/>
      <c r="G339" s="223"/>
      <c r="H339" s="223"/>
      <c r="I339" s="223"/>
      <c r="J339" s="223"/>
      <c r="K339" s="223"/>
      <c r="L339" s="223"/>
      <c r="M339" s="223"/>
      <c r="N339" s="222"/>
      <c r="O339" s="222"/>
      <c r="P339" s="222"/>
      <c r="Q339" s="222"/>
      <c r="R339" s="223"/>
      <c r="S339" s="223"/>
      <c r="T339" s="223"/>
      <c r="U339" s="223"/>
      <c r="V339" s="223"/>
      <c r="W339" s="223"/>
      <c r="X339" s="223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172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19"/>
      <c r="B340" s="220"/>
      <c r="C340" s="261" t="s">
        <v>255</v>
      </c>
      <c r="D340" s="253"/>
      <c r="E340" s="254"/>
      <c r="F340" s="223"/>
      <c r="G340" s="223"/>
      <c r="H340" s="223"/>
      <c r="I340" s="223"/>
      <c r="J340" s="223"/>
      <c r="K340" s="223"/>
      <c r="L340" s="223"/>
      <c r="M340" s="223"/>
      <c r="N340" s="222"/>
      <c r="O340" s="222"/>
      <c r="P340" s="222"/>
      <c r="Q340" s="222"/>
      <c r="R340" s="223"/>
      <c r="S340" s="223"/>
      <c r="T340" s="223"/>
      <c r="U340" s="223"/>
      <c r="V340" s="223"/>
      <c r="W340" s="223"/>
      <c r="X340" s="223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172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19"/>
      <c r="B341" s="220"/>
      <c r="C341" s="261" t="s">
        <v>408</v>
      </c>
      <c r="D341" s="253"/>
      <c r="E341" s="254">
        <v>5.5221600000000004</v>
      </c>
      <c r="F341" s="223"/>
      <c r="G341" s="223"/>
      <c r="H341" s="223"/>
      <c r="I341" s="223"/>
      <c r="J341" s="223"/>
      <c r="K341" s="223"/>
      <c r="L341" s="223"/>
      <c r="M341" s="223"/>
      <c r="N341" s="222"/>
      <c r="O341" s="222"/>
      <c r="P341" s="222"/>
      <c r="Q341" s="222"/>
      <c r="R341" s="223"/>
      <c r="S341" s="223"/>
      <c r="T341" s="223"/>
      <c r="U341" s="223"/>
      <c r="V341" s="223"/>
      <c r="W341" s="223"/>
      <c r="X341" s="223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172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19"/>
      <c r="B342" s="220"/>
      <c r="C342" s="261" t="s">
        <v>258</v>
      </c>
      <c r="D342" s="253"/>
      <c r="E342" s="254"/>
      <c r="F342" s="223"/>
      <c r="G342" s="223"/>
      <c r="H342" s="223"/>
      <c r="I342" s="223"/>
      <c r="J342" s="223"/>
      <c r="K342" s="223"/>
      <c r="L342" s="223"/>
      <c r="M342" s="223"/>
      <c r="N342" s="222"/>
      <c r="O342" s="222"/>
      <c r="P342" s="222"/>
      <c r="Q342" s="222"/>
      <c r="R342" s="223"/>
      <c r="S342" s="223"/>
      <c r="T342" s="223"/>
      <c r="U342" s="223"/>
      <c r="V342" s="223"/>
      <c r="W342" s="223"/>
      <c r="X342" s="223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172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19"/>
      <c r="B343" s="220"/>
      <c r="C343" s="261" t="s">
        <v>409</v>
      </c>
      <c r="D343" s="253"/>
      <c r="E343" s="254">
        <v>18.225000000000001</v>
      </c>
      <c r="F343" s="223"/>
      <c r="G343" s="223"/>
      <c r="H343" s="223"/>
      <c r="I343" s="223"/>
      <c r="J343" s="223"/>
      <c r="K343" s="223"/>
      <c r="L343" s="223"/>
      <c r="M343" s="223"/>
      <c r="N343" s="222"/>
      <c r="O343" s="222"/>
      <c r="P343" s="222"/>
      <c r="Q343" s="222"/>
      <c r="R343" s="223"/>
      <c r="S343" s="223"/>
      <c r="T343" s="223"/>
      <c r="U343" s="223"/>
      <c r="V343" s="223"/>
      <c r="W343" s="223"/>
      <c r="X343" s="223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172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33">
        <v>35</v>
      </c>
      <c r="B344" s="234" t="s">
        <v>410</v>
      </c>
      <c r="C344" s="249" t="s">
        <v>411</v>
      </c>
      <c r="D344" s="235" t="s">
        <v>167</v>
      </c>
      <c r="E344" s="236">
        <v>16</v>
      </c>
      <c r="F344" s="237"/>
      <c r="G344" s="238">
        <f>ROUND(E344*F344,2)</f>
        <v>0</v>
      </c>
      <c r="H344" s="237"/>
      <c r="I344" s="238">
        <f>ROUND(E344*H344,2)</f>
        <v>0</v>
      </c>
      <c r="J344" s="237"/>
      <c r="K344" s="238">
        <f>ROUND(E344*J344,2)</f>
        <v>0</v>
      </c>
      <c r="L344" s="238">
        <v>21</v>
      </c>
      <c r="M344" s="238">
        <f>G344*(1+L344/100)</f>
        <v>0</v>
      </c>
      <c r="N344" s="236">
        <v>0</v>
      </c>
      <c r="O344" s="236">
        <f>ROUND(E344*N344,2)</f>
        <v>0</v>
      </c>
      <c r="P344" s="236">
        <v>0</v>
      </c>
      <c r="Q344" s="236">
        <f>ROUND(E344*P344,2)</f>
        <v>0</v>
      </c>
      <c r="R344" s="238" t="s">
        <v>371</v>
      </c>
      <c r="S344" s="238" t="s">
        <v>156</v>
      </c>
      <c r="T344" s="239" t="s">
        <v>156</v>
      </c>
      <c r="U344" s="223">
        <v>0.05</v>
      </c>
      <c r="V344" s="223">
        <f>ROUND(E344*U344,2)</f>
        <v>0.8</v>
      </c>
      <c r="W344" s="223"/>
      <c r="X344" s="223" t="s">
        <v>169</v>
      </c>
      <c r="Y344" s="212"/>
      <c r="Z344" s="212"/>
      <c r="AA344" s="212"/>
      <c r="AB344" s="212"/>
      <c r="AC344" s="212"/>
      <c r="AD344" s="212"/>
      <c r="AE344" s="212"/>
      <c r="AF344" s="212"/>
      <c r="AG344" s="212" t="s">
        <v>170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">
      <c r="A345" s="219"/>
      <c r="B345" s="220"/>
      <c r="C345" s="262" t="s">
        <v>412</v>
      </c>
      <c r="D345" s="257"/>
      <c r="E345" s="257"/>
      <c r="F345" s="257"/>
      <c r="G345" s="257"/>
      <c r="H345" s="223"/>
      <c r="I345" s="223"/>
      <c r="J345" s="223"/>
      <c r="K345" s="223"/>
      <c r="L345" s="223"/>
      <c r="M345" s="223"/>
      <c r="N345" s="222"/>
      <c r="O345" s="222"/>
      <c r="P345" s="222"/>
      <c r="Q345" s="222"/>
      <c r="R345" s="223"/>
      <c r="S345" s="223"/>
      <c r="T345" s="223"/>
      <c r="U345" s="223"/>
      <c r="V345" s="223"/>
      <c r="W345" s="223"/>
      <c r="X345" s="223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178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19"/>
      <c r="B346" s="220"/>
      <c r="C346" s="261" t="s">
        <v>413</v>
      </c>
      <c r="D346" s="253"/>
      <c r="E346" s="254"/>
      <c r="F346" s="223"/>
      <c r="G346" s="223"/>
      <c r="H346" s="223"/>
      <c r="I346" s="223"/>
      <c r="J346" s="223"/>
      <c r="K346" s="223"/>
      <c r="L346" s="223"/>
      <c r="M346" s="223"/>
      <c r="N346" s="222"/>
      <c r="O346" s="222"/>
      <c r="P346" s="222"/>
      <c r="Q346" s="222"/>
      <c r="R346" s="223"/>
      <c r="S346" s="223"/>
      <c r="T346" s="223"/>
      <c r="U346" s="223"/>
      <c r="V346" s="223"/>
      <c r="W346" s="223"/>
      <c r="X346" s="223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172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">
      <c r="A347" s="219"/>
      <c r="B347" s="220"/>
      <c r="C347" s="261" t="s">
        <v>414</v>
      </c>
      <c r="D347" s="253"/>
      <c r="E347" s="254">
        <v>7</v>
      </c>
      <c r="F347" s="223"/>
      <c r="G347" s="223"/>
      <c r="H347" s="223"/>
      <c r="I347" s="223"/>
      <c r="J347" s="223"/>
      <c r="K347" s="223"/>
      <c r="L347" s="223"/>
      <c r="M347" s="223"/>
      <c r="N347" s="222"/>
      <c r="O347" s="222"/>
      <c r="P347" s="222"/>
      <c r="Q347" s="222"/>
      <c r="R347" s="223"/>
      <c r="S347" s="223"/>
      <c r="T347" s="223"/>
      <c r="U347" s="223"/>
      <c r="V347" s="223"/>
      <c r="W347" s="223"/>
      <c r="X347" s="223"/>
      <c r="Y347" s="212"/>
      <c r="Z347" s="212"/>
      <c r="AA347" s="212"/>
      <c r="AB347" s="212"/>
      <c r="AC347" s="212"/>
      <c r="AD347" s="212"/>
      <c r="AE347" s="212"/>
      <c r="AF347" s="212"/>
      <c r="AG347" s="212" t="s">
        <v>172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19"/>
      <c r="B348" s="220"/>
      <c r="C348" s="261" t="s">
        <v>415</v>
      </c>
      <c r="D348" s="253"/>
      <c r="E348" s="254"/>
      <c r="F348" s="223"/>
      <c r="G348" s="223"/>
      <c r="H348" s="223"/>
      <c r="I348" s="223"/>
      <c r="J348" s="223"/>
      <c r="K348" s="223"/>
      <c r="L348" s="223"/>
      <c r="M348" s="223"/>
      <c r="N348" s="222"/>
      <c r="O348" s="222"/>
      <c r="P348" s="222"/>
      <c r="Q348" s="222"/>
      <c r="R348" s="223"/>
      <c r="S348" s="223"/>
      <c r="T348" s="223"/>
      <c r="U348" s="223"/>
      <c r="V348" s="223"/>
      <c r="W348" s="223"/>
      <c r="X348" s="223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172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19"/>
      <c r="B349" s="220"/>
      <c r="C349" s="261" t="s">
        <v>416</v>
      </c>
      <c r="D349" s="253"/>
      <c r="E349" s="254">
        <v>5</v>
      </c>
      <c r="F349" s="223"/>
      <c r="G349" s="223"/>
      <c r="H349" s="223"/>
      <c r="I349" s="223"/>
      <c r="J349" s="223"/>
      <c r="K349" s="223"/>
      <c r="L349" s="223"/>
      <c r="M349" s="223"/>
      <c r="N349" s="222"/>
      <c r="O349" s="222"/>
      <c r="P349" s="222"/>
      <c r="Q349" s="222"/>
      <c r="R349" s="223"/>
      <c r="S349" s="223"/>
      <c r="T349" s="223"/>
      <c r="U349" s="223"/>
      <c r="V349" s="223"/>
      <c r="W349" s="223"/>
      <c r="X349" s="223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172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">
      <c r="A350" s="219"/>
      <c r="B350" s="220"/>
      <c r="C350" s="261" t="s">
        <v>417</v>
      </c>
      <c r="D350" s="253"/>
      <c r="E350" s="254"/>
      <c r="F350" s="223"/>
      <c r="G350" s="223"/>
      <c r="H350" s="223"/>
      <c r="I350" s="223"/>
      <c r="J350" s="223"/>
      <c r="K350" s="223"/>
      <c r="L350" s="223"/>
      <c r="M350" s="223"/>
      <c r="N350" s="222"/>
      <c r="O350" s="222"/>
      <c r="P350" s="222"/>
      <c r="Q350" s="222"/>
      <c r="R350" s="223"/>
      <c r="S350" s="223"/>
      <c r="T350" s="223"/>
      <c r="U350" s="223"/>
      <c r="V350" s="223"/>
      <c r="W350" s="223"/>
      <c r="X350" s="223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172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">
      <c r="A351" s="219"/>
      <c r="B351" s="220"/>
      <c r="C351" s="261" t="s">
        <v>173</v>
      </c>
      <c r="D351" s="253"/>
      <c r="E351" s="254">
        <v>4</v>
      </c>
      <c r="F351" s="223"/>
      <c r="G351" s="223"/>
      <c r="H351" s="223"/>
      <c r="I351" s="223"/>
      <c r="J351" s="223"/>
      <c r="K351" s="223"/>
      <c r="L351" s="223"/>
      <c r="M351" s="223"/>
      <c r="N351" s="222"/>
      <c r="O351" s="222"/>
      <c r="P351" s="222"/>
      <c r="Q351" s="222"/>
      <c r="R351" s="223"/>
      <c r="S351" s="223"/>
      <c r="T351" s="223"/>
      <c r="U351" s="223"/>
      <c r="V351" s="223"/>
      <c r="W351" s="223"/>
      <c r="X351" s="223"/>
      <c r="Y351" s="212"/>
      <c r="Z351" s="212"/>
      <c r="AA351" s="212"/>
      <c r="AB351" s="212"/>
      <c r="AC351" s="212"/>
      <c r="AD351" s="212"/>
      <c r="AE351" s="212"/>
      <c r="AF351" s="212"/>
      <c r="AG351" s="212" t="s">
        <v>172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ht="33.75" outlineLevel="1" x14ac:dyDescent="0.2">
      <c r="A352" s="233">
        <v>36</v>
      </c>
      <c r="B352" s="234" t="s">
        <v>418</v>
      </c>
      <c r="C352" s="249" t="s">
        <v>419</v>
      </c>
      <c r="D352" s="235" t="s">
        <v>176</v>
      </c>
      <c r="E352" s="236">
        <v>4.7279999999999998</v>
      </c>
      <c r="F352" s="237"/>
      <c r="G352" s="238">
        <f>ROUND(E352*F352,2)</f>
        <v>0</v>
      </c>
      <c r="H352" s="237"/>
      <c r="I352" s="238">
        <f>ROUND(E352*H352,2)</f>
        <v>0</v>
      </c>
      <c r="J352" s="237"/>
      <c r="K352" s="238">
        <f>ROUND(E352*J352,2)</f>
        <v>0</v>
      </c>
      <c r="L352" s="238">
        <v>21</v>
      </c>
      <c r="M352" s="238">
        <f>G352*(1+L352/100)</f>
        <v>0</v>
      </c>
      <c r="N352" s="236">
        <v>1.17E-3</v>
      </c>
      <c r="O352" s="236">
        <f>ROUND(E352*N352,2)</f>
        <v>0.01</v>
      </c>
      <c r="P352" s="236">
        <v>7.5999999999999998E-2</v>
      </c>
      <c r="Q352" s="236">
        <f>ROUND(E352*P352,2)</f>
        <v>0.36</v>
      </c>
      <c r="R352" s="238" t="s">
        <v>371</v>
      </c>
      <c r="S352" s="238" t="s">
        <v>156</v>
      </c>
      <c r="T352" s="239" t="s">
        <v>156</v>
      </c>
      <c r="U352" s="223">
        <v>0.93899999999999995</v>
      </c>
      <c r="V352" s="223">
        <f>ROUND(E352*U352,2)</f>
        <v>4.4400000000000004</v>
      </c>
      <c r="W352" s="223"/>
      <c r="X352" s="223" t="s">
        <v>169</v>
      </c>
      <c r="Y352" s="212"/>
      <c r="Z352" s="212"/>
      <c r="AA352" s="212"/>
      <c r="AB352" s="212"/>
      <c r="AC352" s="212"/>
      <c r="AD352" s="212"/>
      <c r="AE352" s="212"/>
      <c r="AF352" s="212"/>
      <c r="AG352" s="212" t="s">
        <v>170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">
      <c r="A353" s="219"/>
      <c r="B353" s="220"/>
      <c r="C353" s="261" t="s">
        <v>413</v>
      </c>
      <c r="D353" s="253"/>
      <c r="E353" s="254"/>
      <c r="F353" s="223"/>
      <c r="G353" s="223"/>
      <c r="H353" s="223"/>
      <c r="I353" s="223"/>
      <c r="J353" s="223"/>
      <c r="K353" s="223"/>
      <c r="L353" s="223"/>
      <c r="M353" s="223"/>
      <c r="N353" s="222"/>
      <c r="O353" s="222"/>
      <c r="P353" s="222"/>
      <c r="Q353" s="222"/>
      <c r="R353" s="223"/>
      <c r="S353" s="223"/>
      <c r="T353" s="223"/>
      <c r="U353" s="223"/>
      <c r="V353" s="223"/>
      <c r="W353" s="223"/>
      <c r="X353" s="223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172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">
      <c r="A354" s="219"/>
      <c r="B354" s="220"/>
      <c r="C354" s="261" t="s">
        <v>420</v>
      </c>
      <c r="D354" s="253"/>
      <c r="E354" s="254">
        <v>4.7279999999999998</v>
      </c>
      <c r="F354" s="223"/>
      <c r="G354" s="223"/>
      <c r="H354" s="223"/>
      <c r="I354" s="223"/>
      <c r="J354" s="223"/>
      <c r="K354" s="223"/>
      <c r="L354" s="223"/>
      <c r="M354" s="223"/>
      <c r="N354" s="222"/>
      <c r="O354" s="222"/>
      <c r="P354" s="222"/>
      <c r="Q354" s="222"/>
      <c r="R354" s="223"/>
      <c r="S354" s="223"/>
      <c r="T354" s="223"/>
      <c r="U354" s="223"/>
      <c r="V354" s="223"/>
      <c r="W354" s="223"/>
      <c r="X354" s="223"/>
      <c r="Y354" s="212"/>
      <c r="Z354" s="212"/>
      <c r="AA354" s="212"/>
      <c r="AB354" s="212"/>
      <c r="AC354" s="212"/>
      <c r="AD354" s="212"/>
      <c r="AE354" s="212"/>
      <c r="AF354" s="212"/>
      <c r="AG354" s="212" t="s">
        <v>172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33">
        <v>37</v>
      </c>
      <c r="B355" s="234" t="s">
        <v>421</v>
      </c>
      <c r="C355" s="249" t="s">
        <v>422</v>
      </c>
      <c r="D355" s="235" t="s">
        <v>192</v>
      </c>
      <c r="E355" s="236">
        <v>5.0999999999999996</v>
      </c>
      <c r="F355" s="237"/>
      <c r="G355" s="238">
        <f>ROUND(E355*F355,2)</f>
        <v>0</v>
      </c>
      <c r="H355" s="237"/>
      <c r="I355" s="238">
        <f>ROUND(E355*H355,2)</f>
        <v>0</v>
      </c>
      <c r="J355" s="237"/>
      <c r="K355" s="238">
        <f>ROUND(E355*J355,2)</f>
        <v>0</v>
      </c>
      <c r="L355" s="238">
        <v>21</v>
      </c>
      <c r="M355" s="238">
        <f>G355*(1+L355/100)</f>
        <v>0</v>
      </c>
      <c r="N355" s="236">
        <v>0</v>
      </c>
      <c r="O355" s="236">
        <f>ROUND(E355*N355,2)</f>
        <v>0</v>
      </c>
      <c r="P355" s="236">
        <v>4.6000000000000001E-4</v>
      </c>
      <c r="Q355" s="236">
        <f>ROUND(E355*P355,2)</f>
        <v>0</v>
      </c>
      <c r="R355" s="238" t="s">
        <v>371</v>
      </c>
      <c r="S355" s="238" t="s">
        <v>156</v>
      </c>
      <c r="T355" s="239" t="s">
        <v>156</v>
      </c>
      <c r="U355" s="223">
        <v>1.2150000000000001</v>
      </c>
      <c r="V355" s="223">
        <f>ROUND(E355*U355,2)</f>
        <v>6.2</v>
      </c>
      <c r="W355" s="223"/>
      <c r="X355" s="223" t="s">
        <v>169</v>
      </c>
      <c r="Y355" s="212"/>
      <c r="Z355" s="212"/>
      <c r="AA355" s="212"/>
      <c r="AB355" s="212"/>
      <c r="AC355" s="212"/>
      <c r="AD355" s="212"/>
      <c r="AE355" s="212"/>
      <c r="AF355" s="212"/>
      <c r="AG355" s="212" t="s">
        <v>170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">
      <c r="A356" s="219"/>
      <c r="B356" s="220"/>
      <c r="C356" s="261" t="s">
        <v>423</v>
      </c>
      <c r="D356" s="253"/>
      <c r="E356" s="254"/>
      <c r="F356" s="223"/>
      <c r="G356" s="223"/>
      <c r="H356" s="223"/>
      <c r="I356" s="223"/>
      <c r="J356" s="223"/>
      <c r="K356" s="223"/>
      <c r="L356" s="223"/>
      <c r="M356" s="223"/>
      <c r="N356" s="222"/>
      <c r="O356" s="222"/>
      <c r="P356" s="222"/>
      <c r="Q356" s="222"/>
      <c r="R356" s="223"/>
      <c r="S356" s="223"/>
      <c r="T356" s="223"/>
      <c r="U356" s="223"/>
      <c r="V356" s="223"/>
      <c r="W356" s="223"/>
      <c r="X356" s="223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172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19"/>
      <c r="B357" s="220"/>
      <c r="C357" s="261" t="s">
        <v>424</v>
      </c>
      <c r="D357" s="253"/>
      <c r="E357" s="254">
        <v>5.0999999999999996</v>
      </c>
      <c r="F357" s="223"/>
      <c r="G357" s="223"/>
      <c r="H357" s="223"/>
      <c r="I357" s="223"/>
      <c r="J357" s="223"/>
      <c r="K357" s="223"/>
      <c r="L357" s="223"/>
      <c r="M357" s="223"/>
      <c r="N357" s="222"/>
      <c r="O357" s="222"/>
      <c r="P357" s="222"/>
      <c r="Q357" s="222"/>
      <c r="R357" s="223"/>
      <c r="S357" s="223"/>
      <c r="T357" s="223"/>
      <c r="U357" s="223"/>
      <c r="V357" s="223"/>
      <c r="W357" s="223"/>
      <c r="X357" s="223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172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ht="33.75" outlineLevel="1" x14ac:dyDescent="0.2">
      <c r="A358" s="233">
        <v>38</v>
      </c>
      <c r="B358" s="234" t="s">
        <v>425</v>
      </c>
      <c r="C358" s="249" t="s">
        <v>426</v>
      </c>
      <c r="D358" s="235" t="s">
        <v>176</v>
      </c>
      <c r="E358" s="236">
        <v>1.89</v>
      </c>
      <c r="F358" s="237"/>
      <c r="G358" s="238">
        <f>ROUND(E358*F358,2)</f>
        <v>0</v>
      </c>
      <c r="H358" s="237"/>
      <c r="I358" s="238">
        <f>ROUND(E358*H358,2)</f>
        <v>0</v>
      </c>
      <c r="J358" s="237"/>
      <c r="K358" s="238">
        <f>ROUND(E358*J358,2)</f>
        <v>0</v>
      </c>
      <c r="L358" s="238">
        <v>21</v>
      </c>
      <c r="M358" s="238">
        <f>G358*(1+L358/100)</f>
        <v>0</v>
      </c>
      <c r="N358" s="236">
        <v>5.4000000000000001E-4</v>
      </c>
      <c r="O358" s="236">
        <f>ROUND(E358*N358,2)</f>
        <v>0</v>
      </c>
      <c r="P358" s="236">
        <v>0.27</v>
      </c>
      <c r="Q358" s="236">
        <f>ROUND(E358*P358,2)</f>
        <v>0.51</v>
      </c>
      <c r="R358" s="238" t="s">
        <v>371</v>
      </c>
      <c r="S358" s="238" t="s">
        <v>156</v>
      </c>
      <c r="T358" s="239" t="s">
        <v>156</v>
      </c>
      <c r="U358" s="223">
        <v>0.43</v>
      </c>
      <c r="V358" s="223">
        <f>ROUND(E358*U358,2)</f>
        <v>0.81</v>
      </c>
      <c r="W358" s="223"/>
      <c r="X358" s="223" t="s">
        <v>169</v>
      </c>
      <c r="Y358" s="212"/>
      <c r="Z358" s="212"/>
      <c r="AA358" s="212"/>
      <c r="AB358" s="212"/>
      <c r="AC358" s="212"/>
      <c r="AD358" s="212"/>
      <c r="AE358" s="212"/>
      <c r="AF358" s="212"/>
      <c r="AG358" s="212" t="s">
        <v>170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">
      <c r="A359" s="219"/>
      <c r="B359" s="220"/>
      <c r="C359" s="262" t="s">
        <v>427</v>
      </c>
      <c r="D359" s="257"/>
      <c r="E359" s="257"/>
      <c r="F359" s="257"/>
      <c r="G359" s="257"/>
      <c r="H359" s="223"/>
      <c r="I359" s="223"/>
      <c r="J359" s="223"/>
      <c r="K359" s="223"/>
      <c r="L359" s="223"/>
      <c r="M359" s="223"/>
      <c r="N359" s="222"/>
      <c r="O359" s="222"/>
      <c r="P359" s="222"/>
      <c r="Q359" s="222"/>
      <c r="R359" s="223"/>
      <c r="S359" s="223"/>
      <c r="T359" s="223"/>
      <c r="U359" s="223"/>
      <c r="V359" s="223"/>
      <c r="W359" s="223"/>
      <c r="X359" s="223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178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">
      <c r="A360" s="219"/>
      <c r="B360" s="220"/>
      <c r="C360" s="261" t="s">
        <v>423</v>
      </c>
      <c r="D360" s="253"/>
      <c r="E360" s="254"/>
      <c r="F360" s="223"/>
      <c r="G360" s="223"/>
      <c r="H360" s="223"/>
      <c r="I360" s="223"/>
      <c r="J360" s="223"/>
      <c r="K360" s="223"/>
      <c r="L360" s="223"/>
      <c r="M360" s="223"/>
      <c r="N360" s="222"/>
      <c r="O360" s="222"/>
      <c r="P360" s="222"/>
      <c r="Q360" s="222"/>
      <c r="R360" s="223"/>
      <c r="S360" s="223"/>
      <c r="T360" s="223"/>
      <c r="U360" s="223"/>
      <c r="V360" s="223"/>
      <c r="W360" s="223"/>
      <c r="X360" s="223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172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19"/>
      <c r="B361" s="220"/>
      <c r="C361" s="261" t="s">
        <v>428</v>
      </c>
      <c r="D361" s="253"/>
      <c r="E361" s="254">
        <v>1.89</v>
      </c>
      <c r="F361" s="223"/>
      <c r="G361" s="223"/>
      <c r="H361" s="223"/>
      <c r="I361" s="223"/>
      <c r="J361" s="223"/>
      <c r="K361" s="223"/>
      <c r="L361" s="223"/>
      <c r="M361" s="223"/>
      <c r="N361" s="222"/>
      <c r="O361" s="222"/>
      <c r="P361" s="222"/>
      <c r="Q361" s="222"/>
      <c r="R361" s="223"/>
      <c r="S361" s="223"/>
      <c r="T361" s="223"/>
      <c r="U361" s="223"/>
      <c r="V361" s="223"/>
      <c r="W361" s="223"/>
      <c r="X361" s="223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172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ht="22.5" outlineLevel="1" x14ac:dyDescent="0.2">
      <c r="A362" s="233">
        <v>39</v>
      </c>
      <c r="B362" s="234" t="s">
        <v>429</v>
      </c>
      <c r="C362" s="249" t="s">
        <v>430</v>
      </c>
      <c r="D362" s="235" t="s">
        <v>176</v>
      </c>
      <c r="E362" s="236">
        <v>184.3</v>
      </c>
      <c r="F362" s="237"/>
      <c r="G362" s="238">
        <f>ROUND(E362*F362,2)</f>
        <v>0</v>
      </c>
      <c r="H362" s="237"/>
      <c r="I362" s="238">
        <f>ROUND(E362*H362,2)</f>
        <v>0</v>
      </c>
      <c r="J362" s="237"/>
      <c r="K362" s="238">
        <f>ROUND(E362*J362,2)</f>
        <v>0</v>
      </c>
      <c r="L362" s="238">
        <v>21</v>
      </c>
      <c r="M362" s="238">
        <f>G362*(1+L362/100)</f>
        <v>0</v>
      </c>
      <c r="N362" s="236">
        <v>0</v>
      </c>
      <c r="O362" s="236">
        <f>ROUND(E362*N362,2)</f>
        <v>0</v>
      </c>
      <c r="P362" s="236">
        <v>4.0000000000000001E-3</v>
      </c>
      <c r="Q362" s="236">
        <f>ROUND(E362*P362,2)</f>
        <v>0.74</v>
      </c>
      <c r="R362" s="238" t="s">
        <v>371</v>
      </c>
      <c r="S362" s="238" t="s">
        <v>156</v>
      </c>
      <c r="T362" s="239" t="s">
        <v>156</v>
      </c>
      <c r="U362" s="223">
        <v>0.03</v>
      </c>
      <c r="V362" s="223">
        <f>ROUND(E362*U362,2)</f>
        <v>5.53</v>
      </c>
      <c r="W362" s="223"/>
      <c r="X362" s="223" t="s">
        <v>169</v>
      </c>
      <c r="Y362" s="212"/>
      <c r="Z362" s="212"/>
      <c r="AA362" s="212"/>
      <c r="AB362" s="212"/>
      <c r="AC362" s="212"/>
      <c r="AD362" s="212"/>
      <c r="AE362" s="212"/>
      <c r="AF362" s="212"/>
      <c r="AG362" s="212" t="s">
        <v>170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19"/>
      <c r="B363" s="220"/>
      <c r="C363" s="261" t="s">
        <v>283</v>
      </c>
      <c r="D363" s="253"/>
      <c r="E363" s="254"/>
      <c r="F363" s="223"/>
      <c r="G363" s="223"/>
      <c r="H363" s="223"/>
      <c r="I363" s="223"/>
      <c r="J363" s="223"/>
      <c r="K363" s="223"/>
      <c r="L363" s="223"/>
      <c r="M363" s="223"/>
      <c r="N363" s="222"/>
      <c r="O363" s="222"/>
      <c r="P363" s="222"/>
      <c r="Q363" s="222"/>
      <c r="R363" s="223"/>
      <c r="S363" s="223"/>
      <c r="T363" s="223"/>
      <c r="U363" s="223"/>
      <c r="V363" s="223"/>
      <c r="W363" s="223"/>
      <c r="X363" s="223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172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19"/>
      <c r="B364" s="220"/>
      <c r="C364" s="261" t="s">
        <v>220</v>
      </c>
      <c r="D364" s="253"/>
      <c r="E364" s="254">
        <v>99.2</v>
      </c>
      <c r="F364" s="223"/>
      <c r="G364" s="223"/>
      <c r="H364" s="223"/>
      <c r="I364" s="223"/>
      <c r="J364" s="223"/>
      <c r="K364" s="223"/>
      <c r="L364" s="223"/>
      <c r="M364" s="223"/>
      <c r="N364" s="222"/>
      <c r="O364" s="222"/>
      <c r="P364" s="222"/>
      <c r="Q364" s="222"/>
      <c r="R364" s="223"/>
      <c r="S364" s="223"/>
      <c r="T364" s="223"/>
      <c r="U364" s="223"/>
      <c r="V364" s="223"/>
      <c r="W364" s="223"/>
      <c r="X364" s="223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172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2">
      <c r="A365" s="219"/>
      <c r="B365" s="220"/>
      <c r="C365" s="261" t="s">
        <v>221</v>
      </c>
      <c r="D365" s="253"/>
      <c r="E365" s="254">
        <v>85.1</v>
      </c>
      <c r="F365" s="223"/>
      <c r="G365" s="223"/>
      <c r="H365" s="223"/>
      <c r="I365" s="223"/>
      <c r="J365" s="223"/>
      <c r="K365" s="223"/>
      <c r="L365" s="223"/>
      <c r="M365" s="223"/>
      <c r="N365" s="222"/>
      <c r="O365" s="222"/>
      <c r="P365" s="222"/>
      <c r="Q365" s="222"/>
      <c r="R365" s="223"/>
      <c r="S365" s="223"/>
      <c r="T365" s="223"/>
      <c r="U365" s="223"/>
      <c r="V365" s="223"/>
      <c r="W365" s="223"/>
      <c r="X365" s="223"/>
      <c r="Y365" s="212"/>
      <c r="Z365" s="212"/>
      <c r="AA365" s="212"/>
      <c r="AB365" s="212"/>
      <c r="AC365" s="212"/>
      <c r="AD365" s="212"/>
      <c r="AE365" s="212"/>
      <c r="AF365" s="212"/>
      <c r="AG365" s="212" t="s">
        <v>172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ht="22.5" outlineLevel="1" x14ac:dyDescent="0.2">
      <c r="A366" s="233">
        <v>40</v>
      </c>
      <c r="B366" s="234" t="s">
        <v>431</v>
      </c>
      <c r="C366" s="249" t="s">
        <v>432</v>
      </c>
      <c r="D366" s="235" t="s">
        <v>176</v>
      </c>
      <c r="E366" s="236">
        <v>400</v>
      </c>
      <c r="F366" s="237"/>
      <c r="G366" s="238">
        <f>ROUND(E366*F366,2)</f>
        <v>0</v>
      </c>
      <c r="H366" s="237"/>
      <c r="I366" s="238">
        <f>ROUND(E366*H366,2)</f>
        <v>0</v>
      </c>
      <c r="J366" s="237"/>
      <c r="K366" s="238">
        <f>ROUND(E366*J366,2)</f>
        <v>0</v>
      </c>
      <c r="L366" s="238">
        <v>21</v>
      </c>
      <c r="M366" s="238">
        <f>G366*(1+L366/100)</f>
        <v>0</v>
      </c>
      <c r="N366" s="236">
        <v>0</v>
      </c>
      <c r="O366" s="236">
        <f>ROUND(E366*N366,2)</f>
        <v>0</v>
      </c>
      <c r="P366" s="236">
        <v>4.0000000000000001E-3</v>
      </c>
      <c r="Q366" s="236">
        <f>ROUND(E366*P366,2)</f>
        <v>1.6</v>
      </c>
      <c r="R366" s="238" t="s">
        <v>371</v>
      </c>
      <c r="S366" s="238" t="s">
        <v>156</v>
      </c>
      <c r="T366" s="239" t="s">
        <v>156</v>
      </c>
      <c r="U366" s="223">
        <v>0.03</v>
      </c>
      <c r="V366" s="223">
        <f>ROUND(E366*U366,2)</f>
        <v>12</v>
      </c>
      <c r="W366" s="223"/>
      <c r="X366" s="223" t="s">
        <v>169</v>
      </c>
      <c r="Y366" s="212"/>
      <c r="Z366" s="212"/>
      <c r="AA366" s="212"/>
      <c r="AB366" s="212"/>
      <c r="AC366" s="212"/>
      <c r="AD366" s="212"/>
      <c r="AE366" s="212"/>
      <c r="AF366" s="212"/>
      <c r="AG366" s="212" t="s">
        <v>170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2">
      <c r="A367" s="219"/>
      <c r="B367" s="220"/>
      <c r="C367" s="261" t="s">
        <v>298</v>
      </c>
      <c r="D367" s="253"/>
      <c r="E367" s="254"/>
      <c r="F367" s="223"/>
      <c r="G367" s="223"/>
      <c r="H367" s="223"/>
      <c r="I367" s="223"/>
      <c r="J367" s="223"/>
      <c r="K367" s="223"/>
      <c r="L367" s="223"/>
      <c r="M367" s="223"/>
      <c r="N367" s="222"/>
      <c r="O367" s="222"/>
      <c r="P367" s="222"/>
      <c r="Q367" s="222"/>
      <c r="R367" s="223"/>
      <c r="S367" s="223"/>
      <c r="T367" s="223"/>
      <c r="U367" s="223"/>
      <c r="V367" s="223"/>
      <c r="W367" s="223"/>
      <c r="X367" s="223"/>
      <c r="Y367" s="212"/>
      <c r="Z367" s="212"/>
      <c r="AA367" s="212"/>
      <c r="AB367" s="212"/>
      <c r="AC367" s="212"/>
      <c r="AD367" s="212"/>
      <c r="AE367" s="212"/>
      <c r="AF367" s="212"/>
      <c r="AG367" s="212" t="s">
        <v>172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2">
      <c r="A368" s="219"/>
      <c r="B368" s="220"/>
      <c r="C368" s="261" t="s">
        <v>299</v>
      </c>
      <c r="D368" s="253"/>
      <c r="E368" s="254">
        <v>400</v>
      </c>
      <c r="F368" s="223"/>
      <c r="G368" s="223"/>
      <c r="H368" s="223"/>
      <c r="I368" s="223"/>
      <c r="J368" s="223"/>
      <c r="K368" s="223"/>
      <c r="L368" s="223"/>
      <c r="M368" s="223"/>
      <c r="N368" s="222"/>
      <c r="O368" s="222"/>
      <c r="P368" s="222"/>
      <c r="Q368" s="222"/>
      <c r="R368" s="223"/>
      <c r="S368" s="223"/>
      <c r="T368" s="223"/>
      <c r="U368" s="223"/>
      <c r="V368" s="223"/>
      <c r="W368" s="223"/>
      <c r="X368" s="223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172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ht="22.5" outlineLevel="1" x14ac:dyDescent="0.2">
      <c r="A369" s="233">
        <v>41</v>
      </c>
      <c r="B369" s="234" t="s">
        <v>433</v>
      </c>
      <c r="C369" s="249" t="s">
        <v>434</v>
      </c>
      <c r="D369" s="235" t="s">
        <v>176</v>
      </c>
      <c r="E369" s="236">
        <v>163.7484</v>
      </c>
      <c r="F369" s="237"/>
      <c r="G369" s="238">
        <f>ROUND(E369*F369,2)</f>
        <v>0</v>
      </c>
      <c r="H369" s="237"/>
      <c r="I369" s="238">
        <f>ROUND(E369*H369,2)</f>
        <v>0</v>
      </c>
      <c r="J369" s="237"/>
      <c r="K369" s="238">
        <f>ROUND(E369*J369,2)</f>
        <v>0</v>
      </c>
      <c r="L369" s="238">
        <v>21</v>
      </c>
      <c r="M369" s="238">
        <f>G369*(1+L369/100)</f>
        <v>0</v>
      </c>
      <c r="N369" s="236">
        <v>0</v>
      </c>
      <c r="O369" s="236">
        <f>ROUND(E369*N369,2)</f>
        <v>0</v>
      </c>
      <c r="P369" s="236">
        <v>6.8000000000000005E-2</v>
      </c>
      <c r="Q369" s="236">
        <f>ROUND(E369*P369,2)</f>
        <v>11.13</v>
      </c>
      <c r="R369" s="238" t="s">
        <v>371</v>
      </c>
      <c r="S369" s="238" t="s">
        <v>156</v>
      </c>
      <c r="T369" s="239" t="s">
        <v>156</v>
      </c>
      <c r="U369" s="223">
        <v>0.3</v>
      </c>
      <c r="V369" s="223">
        <f>ROUND(E369*U369,2)</f>
        <v>49.12</v>
      </c>
      <c r="W369" s="223"/>
      <c r="X369" s="223" t="s">
        <v>169</v>
      </c>
      <c r="Y369" s="212"/>
      <c r="Z369" s="212"/>
      <c r="AA369" s="212"/>
      <c r="AB369" s="212"/>
      <c r="AC369" s="212"/>
      <c r="AD369" s="212"/>
      <c r="AE369" s="212"/>
      <c r="AF369" s="212"/>
      <c r="AG369" s="212" t="s">
        <v>170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19"/>
      <c r="B370" s="220"/>
      <c r="C370" s="262" t="s">
        <v>435</v>
      </c>
      <c r="D370" s="257"/>
      <c r="E370" s="257"/>
      <c r="F370" s="257"/>
      <c r="G370" s="257"/>
      <c r="H370" s="223"/>
      <c r="I370" s="223"/>
      <c r="J370" s="223"/>
      <c r="K370" s="223"/>
      <c r="L370" s="223"/>
      <c r="M370" s="223"/>
      <c r="N370" s="222"/>
      <c r="O370" s="222"/>
      <c r="P370" s="222"/>
      <c r="Q370" s="222"/>
      <c r="R370" s="223"/>
      <c r="S370" s="223"/>
      <c r="T370" s="223"/>
      <c r="U370" s="223"/>
      <c r="V370" s="223"/>
      <c r="W370" s="223"/>
      <c r="X370" s="223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178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">
      <c r="A371" s="219"/>
      <c r="B371" s="220"/>
      <c r="C371" s="261" t="s">
        <v>436</v>
      </c>
      <c r="D371" s="253"/>
      <c r="E371" s="254"/>
      <c r="F371" s="223"/>
      <c r="G371" s="223"/>
      <c r="H371" s="223"/>
      <c r="I371" s="223"/>
      <c r="J371" s="223"/>
      <c r="K371" s="223"/>
      <c r="L371" s="223"/>
      <c r="M371" s="223"/>
      <c r="N371" s="222"/>
      <c r="O371" s="222"/>
      <c r="P371" s="222"/>
      <c r="Q371" s="222"/>
      <c r="R371" s="223"/>
      <c r="S371" s="223"/>
      <c r="T371" s="223"/>
      <c r="U371" s="223"/>
      <c r="V371" s="223"/>
      <c r="W371" s="223"/>
      <c r="X371" s="223"/>
      <c r="Y371" s="212"/>
      <c r="Z371" s="212"/>
      <c r="AA371" s="212"/>
      <c r="AB371" s="212"/>
      <c r="AC371" s="212"/>
      <c r="AD371" s="212"/>
      <c r="AE371" s="212"/>
      <c r="AF371" s="212"/>
      <c r="AG371" s="212" t="s">
        <v>172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19"/>
      <c r="B372" s="220"/>
      <c r="C372" s="261" t="s">
        <v>240</v>
      </c>
      <c r="D372" s="253"/>
      <c r="E372" s="254"/>
      <c r="F372" s="223"/>
      <c r="G372" s="223"/>
      <c r="H372" s="223"/>
      <c r="I372" s="223"/>
      <c r="J372" s="223"/>
      <c r="K372" s="223"/>
      <c r="L372" s="223"/>
      <c r="M372" s="223"/>
      <c r="N372" s="222"/>
      <c r="O372" s="222"/>
      <c r="P372" s="222"/>
      <c r="Q372" s="222"/>
      <c r="R372" s="223"/>
      <c r="S372" s="223"/>
      <c r="T372" s="223"/>
      <c r="U372" s="223"/>
      <c r="V372" s="223"/>
      <c r="W372" s="223"/>
      <c r="X372" s="223"/>
      <c r="Y372" s="212"/>
      <c r="Z372" s="212"/>
      <c r="AA372" s="212"/>
      <c r="AB372" s="212"/>
      <c r="AC372" s="212"/>
      <c r="AD372" s="212"/>
      <c r="AE372" s="212"/>
      <c r="AF372" s="212"/>
      <c r="AG372" s="212" t="s">
        <v>172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19"/>
      <c r="B373" s="220"/>
      <c r="C373" s="261" t="s">
        <v>437</v>
      </c>
      <c r="D373" s="253"/>
      <c r="E373" s="254">
        <v>11.79</v>
      </c>
      <c r="F373" s="223"/>
      <c r="G373" s="223"/>
      <c r="H373" s="223"/>
      <c r="I373" s="223"/>
      <c r="J373" s="223"/>
      <c r="K373" s="223"/>
      <c r="L373" s="223"/>
      <c r="M373" s="223"/>
      <c r="N373" s="222"/>
      <c r="O373" s="222"/>
      <c r="P373" s="222"/>
      <c r="Q373" s="222"/>
      <c r="R373" s="223"/>
      <c r="S373" s="223"/>
      <c r="T373" s="223"/>
      <c r="U373" s="223"/>
      <c r="V373" s="223"/>
      <c r="W373" s="223"/>
      <c r="X373" s="223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172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19"/>
      <c r="B374" s="220"/>
      <c r="C374" s="261" t="s">
        <v>243</v>
      </c>
      <c r="D374" s="253"/>
      <c r="E374" s="254"/>
      <c r="F374" s="223"/>
      <c r="G374" s="223"/>
      <c r="H374" s="223"/>
      <c r="I374" s="223"/>
      <c r="J374" s="223"/>
      <c r="K374" s="223"/>
      <c r="L374" s="223"/>
      <c r="M374" s="223"/>
      <c r="N374" s="222"/>
      <c r="O374" s="222"/>
      <c r="P374" s="222"/>
      <c r="Q374" s="222"/>
      <c r="R374" s="223"/>
      <c r="S374" s="223"/>
      <c r="T374" s="223"/>
      <c r="U374" s="223"/>
      <c r="V374" s="223"/>
      <c r="W374" s="223"/>
      <c r="X374" s="223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172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2">
      <c r="A375" s="219"/>
      <c r="B375" s="220"/>
      <c r="C375" s="261" t="s">
        <v>438</v>
      </c>
      <c r="D375" s="253"/>
      <c r="E375" s="254">
        <v>13.348800000000001</v>
      </c>
      <c r="F375" s="223"/>
      <c r="G375" s="223"/>
      <c r="H375" s="223"/>
      <c r="I375" s="223"/>
      <c r="J375" s="223"/>
      <c r="K375" s="223"/>
      <c r="L375" s="223"/>
      <c r="M375" s="223"/>
      <c r="N375" s="222"/>
      <c r="O375" s="222"/>
      <c r="P375" s="222"/>
      <c r="Q375" s="222"/>
      <c r="R375" s="223"/>
      <c r="S375" s="223"/>
      <c r="T375" s="223"/>
      <c r="U375" s="223"/>
      <c r="V375" s="223"/>
      <c r="W375" s="223"/>
      <c r="X375" s="223"/>
      <c r="Y375" s="212"/>
      <c r="Z375" s="212"/>
      <c r="AA375" s="212"/>
      <c r="AB375" s="212"/>
      <c r="AC375" s="212"/>
      <c r="AD375" s="212"/>
      <c r="AE375" s="212"/>
      <c r="AF375" s="212"/>
      <c r="AG375" s="212" t="s">
        <v>172</v>
      </c>
      <c r="AH375" s="212">
        <v>0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19"/>
      <c r="B376" s="220"/>
      <c r="C376" s="261" t="s">
        <v>439</v>
      </c>
      <c r="D376" s="253"/>
      <c r="E376" s="254">
        <v>9.7200000000000006</v>
      </c>
      <c r="F376" s="223"/>
      <c r="G376" s="223"/>
      <c r="H376" s="223"/>
      <c r="I376" s="223"/>
      <c r="J376" s="223"/>
      <c r="K376" s="223"/>
      <c r="L376" s="223"/>
      <c r="M376" s="223"/>
      <c r="N376" s="222"/>
      <c r="O376" s="222"/>
      <c r="P376" s="222"/>
      <c r="Q376" s="222"/>
      <c r="R376" s="223"/>
      <c r="S376" s="223"/>
      <c r="T376" s="223"/>
      <c r="U376" s="223"/>
      <c r="V376" s="223"/>
      <c r="W376" s="223"/>
      <c r="X376" s="223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172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2">
      <c r="A377" s="219"/>
      <c r="B377" s="220"/>
      <c r="C377" s="261" t="s">
        <v>246</v>
      </c>
      <c r="D377" s="253"/>
      <c r="E377" s="254"/>
      <c r="F377" s="223"/>
      <c r="G377" s="223"/>
      <c r="H377" s="223"/>
      <c r="I377" s="223"/>
      <c r="J377" s="223"/>
      <c r="K377" s="223"/>
      <c r="L377" s="223"/>
      <c r="M377" s="223"/>
      <c r="N377" s="222"/>
      <c r="O377" s="222"/>
      <c r="P377" s="222"/>
      <c r="Q377" s="222"/>
      <c r="R377" s="223"/>
      <c r="S377" s="223"/>
      <c r="T377" s="223"/>
      <c r="U377" s="223"/>
      <c r="V377" s="223"/>
      <c r="W377" s="223"/>
      <c r="X377" s="223"/>
      <c r="Y377" s="212"/>
      <c r="Z377" s="212"/>
      <c r="AA377" s="212"/>
      <c r="AB377" s="212"/>
      <c r="AC377" s="212"/>
      <c r="AD377" s="212"/>
      <c r="AE377" s="212"/>
      <c r="AF377" s="212"/>
      <c r="AG377" s="212" t="s">
        <v>172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19"/>
      <c r="B378" s="220"/>
      <c r="C378" s="261" t="s">
        <v>440</v>
      </c>
      <c r="D378" s="253"/>
      <c r="E378" s="254">
        <v>9.99</v>
      </c>
      <c r="F378" s="223"/>
      <c r="G378" s="223"/>
      <c r="H378" s="223"/>
      <c r="I378" s="223"/>
      <c r="J378" s="223"/>
      <c r="K378" s="223"/>
      <c r="L378" s="223"/>
      <c r="M378" s="223"/>
      <c r="N378" s="222"/>
      <c r="O378" s="222"/>
      <c r="P378" s="222"/>
      <c r="Q378" s="222"/>
      <c r="R378" s="223"/>
      <c r="S378" s="223"/>
      <c r="T378" s="223"/>
      <c r="U378" s="223"/>
      <c r="V378" s="223"/>
      <c r="W378" s="223"/>
      <c r="X378" s="223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172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">
      <c r="A379" s="219"/>
      <c r="B379" s="220"/>
      <c r="C379" s="261" t="s">
        <v>248</v>
      </c>
      <c r="D379" s="253"/>
      <c r="E379" s="254"/>
      <c r="F379" s="223"/>
      <c r="G379" s="223"/>
      <c r="H379" s="223"/>
      <c r="I379" s="223"/>
      <c r="J379" s="223"/>
      <c r="K379" s="223"/>
      <c r="L379" s="223"/>
      <c r="M379" s="223"/>
      <c r="N379" s="222"/>
      <c r="O379" s="222"/>
      <c r="P379" s="222"/>
      <c r="Q379" s="222"/>
      <c r="R379" s="223"/>
      <c r="S379" s="223"/>
      <c r="T379" s="223"/>
      <c r="U379" s="223"/>
      <c r="V379" s="223"/>
      <c r="W379" s="223"/>
      <c r="X379" s="223"/>
      <c r="Y379" s="212"/>
      <c r="Z379" s="212"/>
      <c r="AA379" s="212"/>
      <c r="AB379" s="212"/>
      <c r="AC379" s="212"/>
      <c r="AD379" s="212"/>
      <c r="AE379" s="212"/>
      <c r="AF379" s="212"/>
      <c r="AG379" s="212" t="s">
        <v>172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">
      <c r="A380" s="219"/>
      <c r="B380" s="220"/>
      <c r="C380" s="261" t="s">
        <v>441</v>
      </c>
      <c r="D380" s="253"/>
      <c r="E380" s="254">
        <v>9.7487999999999992</v>
      </c>
      <c r="F380" s="223"/>
      <c r="G380" s="223"/>
      <c r="H380" s="223"/>
      <c r="I380" s="223"/>
      <c r="J380" s="223"/>
      <c r="K380" s="223"/>
      <c r="L380" s="223"/>
      <c r="M380" s="223"/>
      <c r="N380" s="222"/>
      <c r="O380" s="222"/>
      <c r="P380" s="222"/>
      <c r="Q380" s="222"/>
      <c r="R380" s="223"/>
      <c r="S380" s="223"/>
      <c r="T380" s="223"/>
      <c r="U380" s="223"/>
      <c r="V380" s="223"/>
      <c r="W380" s="223"/>
      <c r="X380" s="223"/>
      <c r="Y380" s="212"/>
      <c r="Z380" s="212"/>
      <c r="AA380" s="212"/>
      <c r="AB380" s="212"/>
      <c r="AC380" s="212"/>
      <c r="AD380" s="212"/>
      <c r="AE380" s="212"/>
      <c r="AF380" s="212"/>
      <c r="AG380" s="212" t="s">
        <v>172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">
      <c r="A381" s="219"/>
      <c r="B381" s="220"/>
      <c r="C381" s="261" t="s">
        <v>387</v>
      </c>
      <c r="D381" s="253"/>
      <c r="E381" s="254"/>
      <c r="F381" s="223"/>
      <c r="G381" s="223"/>
      <c r="H381" s="223"/>
      <c r="I381" s="223"/>
      <c r="J381" s="223"/>
      <c r="K381" s="223"/>
      <c r="L381" s="223"/>
      <c r="M381" s="223"/>
      <c r="N381" s="222"/>
      <c r="O381" s="222"/>
      <c r="P381" s="222"/>
      <c r="Q381" s="222"/>
      <c r="R381" s="223"/>
      <c r="S381" s="223"/>
      <c r="T381" s="223"/>
      <c r="U381" s="223"/>
      <c r="V381" s="223"/>
      <c r="W381" s="223"/>
      <c r="X381" s="223"/>
      <c r="Y381" s="212"/>
      <c r="Z381" s="212"/>
      <c r="AA381" s="212"/>
      <c r="AB381" s="212"/>
      <c r="AC381" s="212"/>
      <c r="AD381" s="212"/>
      <c r="AE381" s="212"/>
      <c r="AF381" s="212"/>
      <c r="AG381" s="212" t="s">
        <v>172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">
      <c r="A382" s="219"/>
      <c r="B382" s="220"/>
      <c r="C382" s="261" t="s">
        <v>442</v>
      </c>
      <c r="D382" s="253"/>
      <c r="E382" s="254">
        <v>43.5</v>
      </c>
      <c r="F382" s="223"/>
      <c r="G382" s="223"/>
      <c r="H382" s="223"/>
      <c r="I382" s="223"/>
      <c r="J382" s="223"/>
      <c r="K382" s="223"/>
      <c r="L382" s="223"/>
      <c r="M382" s="223"/>
      <c r="N382" s="222"/>
      <c r="O382" s="222"/>
      <c r="P382" s="222"/>
      <c r="Q382" s="222"/>
      <c r="R382" s="223"/>
      <c r="S382" s="223"/>
      <c r="T382" s="223"/>
      <c r="U382" s="223"/>
      <c r="V382" s="223"/>
      <c r="W382" s="223"/>
      <c r="X382" s="223"/>
      <c r="Y382" s="212"/>
      <c r="Z382" s="212"/>
      <c r="AA382" s="212"/>
      <c r="AB382" s="212"/>
      <c r="AC382" s="212"/>
      <c r="AD382" s="212"/>
      <c r="AE382" s="212"/>
      <c r="AF382" s="212"/>
      <c r="AG382" s="212" t="s">
        <v>172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">
      <c r="A383" s="219"/>
      <c r="B383" s="220"/>
      <c r="C383" s="261" t="s">
        <v>255</v>
      </c>
      <c r="D383" s="253"/>
      <c r="E383" s="254"/>
      <c r="F383" s="223"/>
      <c r="G383" s="223"/>
      <c r="H383" s="223"/>
      <c r="I383" s="223"/>
      <c r="J383" s="223"/>
      <c r="K383" s="223"/>
      <c r="L383" s="223"/>
      <c r="M383" s="223"/>
      <c r="N383" s="222"/>
      <c r="O383" s="222"/>
      <c r="P383" s="222"/>
      <c r="Q383" s="222"/>
      <c r="R383" s="223"/>
      <c r="S383" s="223"/>
      <c r="T383" s="223"/>
      <c r="U383" s="223"/>
      <c r="V383" s="223"/>
      <c r="W383" s="223"/>
      <c r="X383" s="223"/>
      <c r="Y383" s="212"/>
      <c r="Z383" s="212"/>
      <c r="AA383" s="212"/>
      <c r="AB383" s="212"/>
      <c r="AC383" s="212"/>
      <c r="AD383" s="212"/>
      <c r="AE383" s="212"/>
      <c r="AF383" s="212"/>
      <c r="AG383" s="212" t="s">
        <v>172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">
      <c r="A384" s="219"/>
      <c r="B384" s="220"/>
      <c r="C384" s="261" t="s">
        <v>443</v>
      </c>
      <c r="D384" s="253"/>
      <c r="E384" s="254">
        <v>18.550799999999999</v>
      </c>
      <c r="F384" s="223"/>
      <c r="G384" s="223"/>
      <c r="H384" s="223"/>
      <c r="I384" s="223"/>
      <c r="J384" s="223"/>
      <c r="K384" s="223"/>
      <c r="L384" s="223"/>
      <c r="M384" s="223"/>
      <c r="N384" s="222"/>
      <c r="O384" s="222"/>
      <c r="P384" s="222"/>
      <c r="Q384" s="222"/>
      <c r="R384" s="223"/>
      <c r="S384" s="223"/>
      <c r="T384" s="223"/>
      <c r="U384" s="223"/>
      <c r="V384" s="223"/>
      <c r="W384" s="223"/>
      <c r="X384" s="223"/>
      <c r="Y384" s="212"/>
      <c r="Z384" s="212"/>
      <c r="AA384" s="212"/>
      <c r="AB384" s="212"/>
      <c r="AC384" s="212"/>
      <c r="AD384" s="212"/>
      <c r="AE384" s="212"/>
      <c r="AF384" s="212"/>
      <c r="AG384" s="212" t="s">
        <v>172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 x14ac:dyDescent="0.2">
      <c r="A385" s="219"/>
      <c r="B385" s="220"/>
      <c r="C385" s="261" t="s">
        <v>258</v>
      </c>
      <c r="D385" s="253"/>
      <c r="E385" s="254"/>
      <c r="F385" s="223"/>
      <c r="G385" s="223"/>
      <c r="H385" s="223"/>
      <c r="I385" s="223"/>
      <c r="J385" s="223"/>
      <c r="K385" s="223"/>
      <c r="L385" s="223"/>
      <c r="M385" s="223"/>
      <c r="N385" s="222"/>
      <c r="O385" s="222"/>
      <c r="P385" s="222"/>
      <c r="Q385" s="222"/>
      <c r="R385" s="223"/>
      <c r="S385" s="223"/>
      <c r="T385" s="223"/>
      <c r="U385" s="223"/>
      <c r="V385" s="223"/>
      <c r="W385" s="223"/>
      <c r="X385" s="223"/>
      <c r="Y385" s="212"/>
      <c r="Z385" s="212"/>
      <c r="AA385" s="212"/>
      <c r="AB385" s="212"/>
      <c r="AC385" s="212"/>
      <c r="AD385" s="212"/>
      <c r="AE385" s="212"/>
      <c r="AF385" s="212"/>
      <c r="AG385" s="212" t="s">
        <v>172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">
      <c r="A386" s="219"/>
      <c r="B386" s="220"/>
      <c r="C386" s="261" t="s">
        <v>444</v>
      </c>
      <c r="D386" s="253"/>
      <c r="E386" s="254">
        <v>47.1</v>
      </c>
      <c r="F386" s="223"/>
      <c r="G386" s="223"/>
      <c r="H386" s="223"/>
      <c r="I386" s="223"/>
      <c r="J386" s="223"/>
      <c r="K386" s="223"/>
      <c r="L386" s="223"/>
      <c r="M386" s="223"/>
      <c r="N386" s="222"/>
      <c r="O386" s="222"/>
      <c r="P386" s="222"/>
      <c r="Q386" s="222"/>
      <c r="R386" s="223"/>
      <c r="S386" s="223"/>
      <c r="T386" s="223"/>
      <c r="U386" s="223"/>
      <c r="V386" s="223"/>
      <c r="W386" s="223"/>
      <c r="X386" s="223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172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">
      <c r="A387" s="233">
        <v>42</v>
      </c>
      <c r="B387" s="234" t="s">
        <v>445</v>
      </c>
      <c r="C387" s="249" t="s">
        <v>446</v>
      </c>
      <c r="D387" s="235" t="s">
        <v>344</v>
      </c>
      <c r="E387" s="236">
        <v>1</v>
      </c>
      <c r="F387" s="237"/>
      <c r="G387" s="238">
        <f>ROUND(E387*F387,2)</f>
        <v>0</v>
      </c>
      <c r="H387" s="237"/>
      <c r="I387" s="238">
        <f>ROUND(E387*H387,2)</f>
        <v>0</v>
      </c>
      <c r="J387" s="237"/>
      <c r="K387" s="238">
        <f>ROUND(E387*J387,2)</f>
        <v>0</v>
      </c>
      <c r="L387" s="238">
        <v>21</v>
      </c>
      <c r="M387" s="238">
        <f>G387*(1+L387/100)</f>
        <v>0</v>
      </c>
      <c r="N387" s="236">
        <v>0</v>
      </c>
      <c r="O387" s="236">
        <f>ROUND(E387*N387,2)</f>
        <v>0</v>
      </c>
      <c r="P387" s="236">
        <v>0.15</v>
      </c>
      <c r="Q387" s="236">
        <f>ROUND(E387*P387,2)</f>
        <v>0.15</v>
      </c>
      <c r="R387" s="238"/>
      <c r="S387" s="238" t="s">
        <v>150</v>
      </c>
      <c r="T387" s="239" t="s">
        <v>151</v>
      </c>
      <c r="U387" s="223">
        <v>0</v>
      </c>
      <c r="V387" s="223">
        <f>ROUND(E387*U387,2)</f>
        <v>0</v>
      </c>
      <c r="W387" s="223"/>
      <c r="X387" s="223" t="s">
        <v>169</v>
      </c>
      <c r="Y387" s="212"/>
      <c r="Z387" s="212"/>
      <c r="AA387" s="212"/>
      <c r="AB387" s="212"/>
      <c r="AC387" s="212"/>
      <c r="AD387" s="212"/>
      <c r="AE387" s="212"/>
      <c r="AF387" s="212"/>
      <c r="AG387" s="212" t="s">
        <v>170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19"/>
      <c r="B388" s="220"/>
      <c r="C388" s="261" t="s">
        <v>246</v>
      </c>
      <c r="D388" s="253"/>
      <c r="E388" s="254"/>
      <c r="F388" s="223"/>
      <c r="G388" s="223"/>
      <c r="H388" s="223"/>
      <c r="I388" s="223"/>
      <c r="J388" s="223"/>
      <c r="K388" s="223"/>
      <c r="L388" s="223"/>
      <c r="M388" s="223"/>
      <c r="N388" s="222"/>
      <c r="O388" s="222"/>
      <c r="P388" s="222"/>
      <c r="Q388" s="222"/>
      <c r="R388" s="223"/>
      <c r="S388" s="223"/>
      <c r="T388" s="223"/>
      <c r="U388" s="223"/>
      <c r="V388" s="223"/>
      <c r="W388" s="223"/>
      <c r="X388" s="223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172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">
      <c r="A389" s="219"/>
      <c r="B389" s="220"/>
      <c r="C389" s="261" t="s">
        <v>345</v>
      </c>
      <c r="D389" s="253"/>
      <c r="E389" s="254">
        <v>1</v>
      </c>
      <c r="F389" s="223"/>
      <c r="G389" s="223"/>
      <c r="H389" s="223"/>
      <c r="I389" s="223"/>
      <c r="J389" s="223"/>
      <c r="K389" s="223"/>
      <c r="L389" s="223"/>
      <c r="M389" s="223"/>
      <c r="N389" s="222"/>
      <c r="O389" s="222"/>
      <c r="P389" s="222"/>
      <c r="Q389" s="222"/>
      <c r="R389" s="223"/>
      <c r="S389" s="223"/>
      <c r="T389" s="223"/>
      <c r="U389" s="223"/>
      <c r="V389" s="223"/>
      <c r="W389" s="223"/>
      <c r="X389" s="223"/>
      <c r="Y389" s="212"/>
      <c r="Z389" s="212"/>
      <c r="AA389" s="212"/>
      <c r="AB389" s="212"/>
      <c r="AC389" s="212"/>
      <c r="AD389" s="212"/>
      <c r="AE389" s="212"/>
      <c r="AF389" s="212"/>
      <c r="AG389" s="212" t="s">
        <v>172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">
      <c r="A390" s="240">
        <v>43</v>
      </c>
      <c r="B390" s="241" t="s">
        <v>447</v>
      </c>
      <c r="C390" s="248" t="s">
        <v>448</v>
      </c>
      <c r="D390" s="242" t="s">
        <v>449</v>
      </c>
      <c r="E390" s="243">
        <v>1</v>
      </c>
      <c r="F390" s="244"/>
      <c r="G390" s="245">
        <f>ROUND(E390*F390,2)</f>
        <v>0</v>
      </c>
      <c r="H390" s="244"/>
      <c r="I390" s="245">
        <f>ROUND(E390*H390,2)</f>
        <v>0</v>
      </c>
      <c r="J390" s="244"/>
      <c r="K390" s="245">
        <f>ROUND(E390*J390,2)</f>
        <v>0</v>
      </c>
      <c r="L390" s="245">
        <v>21</v>
      </c>
      <c r="M390" s="245">
        <f>G390*(1+L390/100)</f>
        <v>0</v>
      </c>
      <c r="N390" s="243">
        <v>0</v>
      </c>
      <c r="O390" s="243">
        <f>ROUND(E390*N390,2)</f>
        <v>0</v>
      </c>
      <c r="P390" s="243">
        <v>0.3</v>
      </c>
      <c r="Q390" s="243">
        <f>ROUND(E390*P390,2)</f>
        <v>0.3</v>
      </c>
      <c r="R390" s="245"/>
      <c r="S390" s="245" t="s">
        <v>150</v>
      </c>
      <c r="T390" s="246" t="s">
        <v>151</v>
      </c>
      <c r="U390" s="223">
        <v>0</v>
      </c>
      <c r="V390" s="223">
        <f>ROUND(E390*U390,2)</f>
        <v>0</v>
      </c>
      <c r="W390" s="223"/>
      <c r="X390" s="223" t="s">
        <v>169</v>
      </c>
      <c r="Y390" s="212"/>
      <c r="Z390" s="212"/>
      <c r="AA390" s="212"/>
      <c r="AB390" s="212"/>
      <c r="AC390" s="212"/>
      <c r="AD390" s="212"/>
      <c r="AE390" s="212"/>
      <c r="AF390" s="212"/>
      <c r="AG390" s="212" t="s">
        <v>170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">
      <c r="A391" s="233">
        <v>44</v>
      </c>
      <c r="B391" s="234" t="s">
        <v>450</v>
      </c>
      <c r="C391" s="249" t="s">
        <v>451</v>
      </c>
      <c r="D391" s="235" t="s">
        <v>344</v>
      </c>
      <c r="E391" s="236">
        <v>7</v>
      </c>
      <c r="F391" s="237"/>
      <c r="G391" s="238">
        <f>ROUND(E391*F391,2)</f>
        <v>0</v>
      </c>
      <c r="H391" s="237"/>
      <c r="I391" s="238">
        <f>ROUND(E391*H391,2)</f>
        <v>0</v>
      </c>
      <c r="J391" s="237"/>
      <c r="K391" s="238">
        <f>ROUND(E391*J391,2)</f>
        <v>0</v>
      </c>
      <c r="L391" s="238">
        <v>21</v>
      </c>
      <c r="M391" s="238">
        <f>G391*(1+L391/100)</f>
        <v>0</v>
      </c>
      <c r="N391" s="236">
        <v>0</v>
      </c>
      <c r="O391" s="236">
        <f>ROUND(E391*N391,2)</f>
        <v>0</v>
      </c>
      <c r="P391" s="236">
        <v>5.0000000000000001E-3</v>
      </c>
      <c r="Q391" s="236">
        <f>ROUND(E391*P391,2)</f>
        <v>0.04</v>
      </c>
      <c r="R391" s="238"/>
      <c r="S391" s="238" t="s">
        <v>150</v>
      </c>
      <c r="T391" s="239" t="s">
        <v>151</v>
      </c>
      <c r="U391" s="223">
        <v>0</v>
      </c>
      <c r="V391" s="223">
        <f>ROUND(E391*U391,2)</f>
        <v>0</v>
      </c>
      <c r="W391" s="223"/>
      <c r="X391" s="223" t="s">
        <v>169</v>
      </c>
      <c r="Y391" s="212"/>
      <c r="Z391" s="212"/>
      <c r="AA391" s="212"/>
      <c r="AB391" s="212"/>
      <c r="AC391" s="212"/>
      <c r="AD391" s="212"/>
      <c r="AE391" s="212"/>
      <c r="AF391" s="212"/>
      <c r="AG391" s="212" t="s">
        <v>170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">
      <c r="A392" s="219"/>
      <c r="B392" s="220"/>
      <c r="C392" s="261" t="s">
        <v>414</v>
      </c>
      <c r="D392" s="253"/>
      <c r="E392" s="254">
        <v>7</v>
      </c>
      <c r="F392" s="223"/>
      <c r="G392" s="223"/>
      <c r="H392" s="223"/>
      <c r="I392" s="223"/>
      <c r="J392" s="223"/>
      <c r="K392" s="223"/>
      <c r="L392" s="223"/>
      <c r="M392" s="223"/>
      <c r="N392" s="222"/>
      <c r="O392" s="222"/>
      <c r="P392" s="222"/>
      <c r="Q392" s="222"/>
      <c r="R392" s="223"/>
      <c r="S392" s="223"/>
      <c r="T392" s="223"/>
      <c r="U392" s="223"/>
      <c r="V392" s="223"/>
      <c r="W392" s="223"/>
      <c r="X392" s="223"/>
      <c r="Y392" s="212"/>
      <c r="Z392" s="212"/>
      <c r="AA392" s="212"/>
      <c r="AB392" s="212"/>
      <c r="AC392" s="212"/>
      <c r="AD392" s="212"/>
      <c r="AE392" s="212"/>
      <c r="AF392" s="212"/>
      <c r="AG392" s="212" t="s">
        <v>172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x14ac:dyDescent="0.2">
      <c r="A393" s="226" t="s">
        <v>145</v>
      </c>
      <c r="B393" s="227" t="s">
        <v>86</v>
      </c>
      <c r="C393" s="247" t="s">
        <v>87</v>
      </c>
      <c r="D393" s="228"/>
      <c r="E393" s="229"/>
      <c r="F393" s="230"/>
      <c r="G393" s="230">
        <f>SUMIF(AG394:AG398,"&lt;&gt;NOR",G394:G398)</f>
        <v>0</v>
      </c>
      <c r="H393" s="230"/>
      <c r="I393" s="230">
        <f>SUM(I394:I398)</f>
        <v>0</v>
      </c>
      <c r="J393" s="230"/>
      <c r="K393" s="230">
        <f>SUM(K394:K398)</f>
        <v>0</v>
      </c>
      <c r="L393" s="230"/>
      <c r="M393" s="230">
        <f>SUM(M394:M398)</f>
        <v>0</v>
      </c>
      <c r="N393" s="229"/>
      <c r="O393" s="229">
        <f>SUM(O394:O398)</f>
        <v>0</v>
      </c>
      <c r="P393" s="229"/>
      <c r="Q393" s="229">
        <f>SUM(Q394:Q398)</f>
        <v>0</v>
      </c>
      <c r="R393" s="230"/>
      <c r="S393" s="230"/>
      <c r="T393" s="231"/>
      <c r="U393" s="225"/>
      <c r="V393" s="225">
        <f>SUM(V394:V398)</f>
        <v>13.41</v>
      </c>
      <c r="W393" s="225"/>
      <c r="X393" s="225"/>
      <c r="AG393" t="s">
        <v>146</v>
      </c>
    </row>
    <row r="394" spans="1:60" ht="33.75" outlineLevel="1" x14ac:dyDescent="0.2">
      <c r="A394" s="233">
        <v>45</v>
      </c>
      <c r="B394" s="234" t="s">
        <v>452</v>
      </c>
      <c r="C394" s="249" t="s">
        <v>453</v>
      </c>
      <c r="D394" s="235" t="s">
        <v>454</v>
      </c>
      <c r="E394" s="236">
        <v>14.2837</v>
      </c>
      <c r="F394" s="237"/>
      <c r="G394" s="238">
        <f>ROUND(E394*F394,2)</f>
        <v>0</v>
      </c>
      <c r="H394" s="237"/>
      <c r="I394" s="238">
        <f>ROUND(E394*H394,2)</f>
        <v>0</v>
      </c>
      <c r="J394" s="237"/>
      <c r="K394" s="238">
        <f>ROUND(E394*J394,2)</f>
        <v>0</v>
      </c>
      <c r="L394" s="238">
        <v>21</v>
      </c>
      <c r="M394" s="238">
        <f>G394*(1+L394/100)</f>
        <v>0</v>
      </c>
      <c r="N394" s="236">
        <v>0</v>
      </c>
      <c r="O394" s="236">
        <f>ROUND(E394*N394,2)</f>
        <v>0</v>
      </c>
      <c r="P394" s="236">
        <v>0</v>
      </c>
      <c r="Q394" s="236">
        <f>ROUND(E394*P394,2)</f>
        <v>0</v>
      </c>
      <c r="R394" s="238" t="s">
        <v>193</v>
      </c>
      <c r="S394" s="238" t="s">
        <v>156</v>
      </c>
      <c r="T394" s="239" t="s">
        <v>156</v>
      </c>
      <c r="U394" s="223">
        <v>0.9385</v>
      </c>
      <c r="V394" s="223">
        <f>ROUND(E394*U394,2)</f>
        <v>13.41</v>
      </c>
      <c r="W394" s="223"/>
      <c r="X394" s="223" t="s">
        <v>455</v>
      </c>
      <c r="Y394" s="212"/>
      <c r="Z394" s="212"/>
      <c r="AA394" s="212"/>
      <c r="AB394" s="212"/>
      <c r="AC394" s="212"/>
      <c r="AD394" s="212"/>
      <c r="AE394" s="212"/>
      <c r="AF394" s="212"/>
      <c r="AG394" s="212" t="s">
        <v>456</v>
      </c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19"/>
      <c r="B395" s="220"/>
      <c r="C395" s="262" t="s">
        <v>457</v>
      </c>
      <c r="D395" s="257"/>
      <c r="E395" s="257"/>
      <c r="F395" s="257"/>
      <c r="G395" s="257"/>
      <c r="H395" s="223"/>
      <c r="I395" s="223"/>
      <c r="J395" s="223"/>
      <c r="K395" s="223"/>
      <c r="L395" s="223"/>
      <c r="M395" s="223"/>
      <c r="N395" s="222"/>
      <c r="O395" s="222"/>
      <c r="P395" s="222"/>
      <c r="Q395" s="222"/>
      <c r="R395" s="223"/>
      <c r="S395" s="223"/>
      <c r="T395" s="223"/>
      <c r="U395" s="223"/>
      <c r="V395" s="223"/>
      <c r="W395" s="223"/>
      <c r="X395" s="223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178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">
      <c r="A396" s="219"/>
      <c r="B396" s="220"/>
      <c r="C396" s="261" t="s">
        <v>458</v>
      </c>
      <c r="D396" s="253"/>
      <c r="E396" s="254"/>
      <c r="F396" s="223"/>
      <c r="G396" s="223"/>
      <c r="H396" s="223"/>
      <c r="I396" s="223"/>
      <c r="J396" s="223"/>
      <c r="K396" s="223"/>
      <c r="L396" s="223"/>
      <c r="M396" s="223"/>
      <c r="N396" s="222"/>
      <c r="O396" s="222"/>
      <c r="P396" s="222"/>
      <c r="Q396" s="222"/>
      <c r="R396" s="223"/>
      <c r="S396" s="223"/>
      <c r="T396" s="223"/>
      <c r="U396" s="223"/>
      <c r="V396" s="223"/>
      <c r="W396" s="223"/>
      <c r="X396" s="223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172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">
      <c r="A397" s="219"/>
      <c r="B397" s="220"/>
      <c r="C397" s="261" t="s">
        <v>459</v>
      </c>
      <c r="D397" s="253"/>
      <c r="E397" s="254"/>
      <c r="F397" s="223"/>
      <c r="G397" s="223"/>
      <c r="H397" s="223"/>
      <c r="I397" s="223"/>
      <c r="J397" s="223"/>
      <c r="K397" s="223"/>
      <c r="L397" s="223"/>
      <c r="M397" s="223"/>
      <c r="N397" s="222"/>
      <c r="O397" s="222"/>
      <c r="P397" s="222"/>
      <c r="Q397" s="222"/>
      <c r="R397" s="223"/>
      <c r="S397" s="223"/>
      <c r="T397" s="223"/>
      <c r="U397" s="223"/>
      <c r="V397" s="223"/>
      <c r="W397" s="223"/>
      <c r="X397" s="223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172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">
      <c r="A398" s="219"/>
      <c r="B398" s="220"/>
      <c r="C398" s="261" t="s">
        <v>460</v>
      </c>
      <c r="D398" s="253"/>
      <c r="E398" s="254">
        <v>14.2837</v>
      </c>
      <c r="F398" s="223"/>
      <c r="G398" s="223"/>
      <c r="H398" s="223"/>
      <c r="I398" s="223"/>
      <c r="J398" s="223"/>
      <c r="K398" s="223"/>
      <c r="L398" s="223"/>
      <c r="M398" s="223"/>
      <c r="N398" s="222"/>
      <c r="O398" s="222"/>
      <c r="P398" s="222"/>
      <c r="Q398" s="222"/>
      <c r="R398" s="223"/>
      <c r="S398" s="223"/>
      <c r="T398" s="223"/>
      <c r="U398" s="223"/>
      <c r="V398" s="223"/>
      <c r="W398" s="223"/>
      <c r="X398" s="223"/>
      <c r="Y398" s="212"/>
      <c r="Z398" s="212"/>
      <c r="AA398" s="212"/>
      <c r="AB398" s="212"/>
      <c r="AC398" s="212"/>
      <c r="AD398" s="212"/>
      <c r="AE398" s="212"/>
      <c r="AF398" s="212"/>
      <c r="AG398" s="212" t="s">
        <v>172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x14ac:dyDescent="0.2">
      <c r="A399" s="226" t="s">
        <v>145</v>
      </c>
      <c r="B399" s="227" t="s">
        <v>88</v>
      </c>
      <c r="C399" s="247" t="s">
        <v>89</v>
      </c>
      <c r="D399" s="228"/>
      <c r="E399" s="229"/>
      <c r="F399" s="230"/>
      <c r="G399" s="230">
        <f>SUMIF(AG400:AG444,"&lt;&gt;NOR",G400:G444)</f>
        <v>0</v>
      </c>
      <c r="H399" s="230"/>
      <c r="I399" s="230">
        <f>SUM(I400:I444)</f>
        <v>0</v>
      </c>
      <c r="J399" s="230"/>
      <c r="K399" s="230">
        <f>SUM(K400:K444)</f>
        <v>0</v>
      </c>
      <c r="L399" s="230"/>
      <c r="M399" s="230">
        <f>SUM(M400:M444)</f>
        <v>0</v>
      </c>
      <c r="N399" s="229"/>
      <c r="O399" s="229">
        <f>SUM(O400:O444)</f>
        <v>0.29000000000000004</v>
      </c>
      <c r="P399" s="229"/>
      <c r="Q399" s="229">
        <f>SUM(Q400:Q444)</f>
        <v>0</v>
      </c>
      <c r="R399" s="230"/>
      <c r="S399" s="230"/>
      <c r="T399" s="231"/>
      <c r="U399" s="225"/>
      <c r="V399" s="225">
        <f>SUM(V400:V444)</f>
        <v>51.19</v>
      </c>
      <c r="W399" s="225"/>
      <c r="X399" s="225"/>
      <c r="AG399" t="s">
        <v>146</v>
      </c>
    </row>
    <row r="400" spans="1:60" outlineLevel="1" x14ac:dyDescent="0.2">
      <c r="A400" s="233">
        <v>46</v>
      </c>
      <c r="B400" s="234" t="s">
        <v>461</v>
      </c>
      <c r="C400" s="249" t="s">
        <v>462</v>
      </c>
      <c r="D400" s="235" t="s">
        <v>176</v>
      </c>
      <c r="E400" s="236">
        <v>70.165400000000005</v>
      </c>
      <c r="F400" s="237"/>
      <c r="G400" s="238">
        <f>ROUND(E400*F400,2)</f>
        <v>0</v>
      </c>
      <c r="H400" s="237"/>
      <c r="I400" s="238">
        <f>ROUND(E400*H400,2)</f>
        <v>0</v>
      </c>
      <c r="J400" s="237"/>
      <c r="K400" s="238">
        <f>ROUND(E400*J400,2)</f>
        <v>0</v>
      </c>
      <c r="L400" s="238">
        <v>21</v>
      </c>
      <c r="M400" s="238">
        <f>G400*(1+L400/100)</f>
        <v>0</v>
      </c>
      <c r="N400" s="236">
        <v>3.5799999999999998E-3</v>
      </c>
      <c r="O400" s="236">
        <f>ROUND(E400*N400,2)</f>
        <v>0.25</v>
      </c>
      <c r="P400" s="236">
        <v>0</v>
      </c>
      <c r="Q400" s="236">
        <f>ROUND(E400*P400,2)</f>
        <v>0</v>
      </c>
      <c r="R400" s="238" t="s">
        <v>463</v>
      </c>
      <c r="S400" s="238" t="s">
        <v>156</v>
      </c>
      <c r="T400" s="239" t="s">
        <v>156</v>
      </c>
      <c r="U400" s="223">
        <v>0.498</v>
      </c>
      <c r="V400" s="223">
        <f>ROUND(E400*U400,2)</f>
        <v>34.94</v>
      </c>
      <c r="W400" s="223"/>
      <c r="X400" s="223" t="s">
        <v>169</v>
      </c>
      <c r="Y400" s="212"/>
      <c r="Z400" s="212"/>
      <c r="AA400" s="212"/>
      <c r="AB400" s="212"/>
      <c r="AC400" s="212"/>
      <c r="AD400" s="212"/>
      <c r="AE400" s="212"/>
      <c r="AF400" s="212"/>
      <c r="AG400" s="212" t="s">
        <v>170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">
      <c r="A401" s="219"/>
      <c r="B401" s="220"/>
      <c r="C401" s="261" t="s">
        <v>464</v>
      </c>
      <c r="D401" s="253"/>
      <c r="E401" s="254"/>
      <c r="F401" s="223"/>
      <c r="G401" s="223"/>
      <c r="H401" s="223"/>
      <c r="I401" s="223"/>
      <c r="J401" s="223"/>
      <c r="K401" s="223"/>
      <c r="L401" s="223"/>
      <c r="M401" s="223"/>
      <c r="N401" s="222"/>
      <c r="O401" s="222"/>
      <c r="P401" s="222"/>
      <c r="Q401" s="222"/>
      <c r="R401" s="223"/>
      <c r="S401" s="223"/>
      <c r="T401" s="223"/>
      <c r="U401" s="223"/>
      <c r="V401" s="223"/>
      <c r="W401" s="223"/>
      <c r="X401" s="223"/>
      <c r="Y401" s="212"/>
      <c r="Z401" s="212"/>
      <c r="AA401" s="212"/>
      <c r="AB401" s="212"/>
      <c r="AC401" s="212"/>
      <c r="AD401" s="212"/>
      <c r="AE401" s="212"/>
      <c r="AF401" s="212"/>
      <c r="AG401" s="212" t="s">
        <v>172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">
      <c r="A402" s="219"/>
      <c r="B402" s="220"/>
      <c r="C402" s="261" t="s">
        <v>232</v>
      </c>
      <c r="D402" s="253"/>
      <c r="E402" s="254"/>
      <c r="F402" s="223"/>
      <c r="G402" s="223"/>
      <c r="H402" s="223"/>
      <c r="I402" s="223"/>
      <c r="J402" s="223"/>
      <c r="K402" s="223"/>
      <c r="L402" s="223"/>
      <c r="M402" s="223"/>
      <c r="N402" s="222"/>
      <c r="O402" s="222"/>
      <c r="P402" s="222"/>
      <c r="Q402" s="222"/>
      <c r="R402" s="223"/>
      <c r="S402" s="223"/>
      <c r="T402" s="223"/>
      <c r="U402" s="223"/>
      <c r="V402" s="223"/>
      <c r="W402" s="223"/>
      <c r="X402" s="223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172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">
      <c r="A403" s="219"/>
      <c r="B403" s="220"/>
      <c r="C403" s="261" t="s">
        <v>465</v>
      </c>
      <c r="D403" s="253"/>
      <c r="E403" s="254">
        <v>2.6</v>
      </c>
      <c r="F403" s="223"/>
      <c r="G403" s="223"/>
      <c r="H403" s="223"/>
      <c r="I403" s="223"/>
      <c r="J403" s="223"/>
      <c r="K403" s="223"/>
      <c r="L403" s="223"/>
      <c r="M403" s="223"/>
      <c r="N403" s="222"/>
      <c r="O403" s="222"/>
      <c r="P403" s="222"/>
      <c r="Q403" s="222"/>
      <c r="R403" s="223"/>
      <c r="S403" s="223"/>
      <c r="T403" s="223"/>
      <c r="U403" s="223"/>
      <c r="V403" s="223"/>
      <c r="W403" s="223"/>
      <c r="X403" s="223"/>
      <c r="Y403" s="212"/>
      <c r="Z403" s="212"/>
      <c r="AA403" s="212"/>
      <c r="AB403" s="212"/>
      <c r="AC403" s="212"/>
      <c r="AD403" s="212"/>
      <c r="AE403" s="212"/>
      <c r="AF403" s="212"/>
      <c r="AG403" s="212" t="s">
        <v>172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">
      <c r="A404" s="219"/>
      <c r="B404" s="220"/>
      <c r="C404" s="261" t="s">
        <v>466</v>
      </c>
      <c r="D404" s="253"/>
      <c r="E404" s="254">
        <v>1.9650000000000001</v>
      </c>
      <c r="F404" s="223"/>
      <c r="G404" s="223"/>
      <c r="H404" s="223"/>
      <c r="I404" s="223"/>
      <c r="J404" s="223"/>
      <c r="K404" s="223"/>
      <c r="L404" s="223"/>
      <c r="M404" s="223"/>
      <c r="N404" s="222"/>
      <c r="O404" s="222"/>
      <c r="P404" s="222"/>
      <c r="Q404" s="222"/>
      <c r="R404" s="223"/>
      <c r="S404" s="223"/>
      <c r="T404" s="223"/>
      <c r="U404" s="223"/>
      <c r="V404" s="223"/>
      <c r="W404" s="223"/>
      <c r="X404" s="223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172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 x14ac:dyDescent="0.2">
      <c r="A405" s="219"/>
      <c r="B405" s="220"/>
      <c r="C405" s="261" t="s">
        <v>206</v>
      </c>
      <c r="D405" s="253"/>
      <c r="E405" s="254"/>
      <c r="F405" s="223"/>
      <c r="G405" s="223"/>
      <c r="H405" s="223"/>
      <c r="I405" s="223"/>
      <c r="J405" s="223"/>
      <c r="K405" s="223"/>
      <c r="L405" s="223"/>
      <c r="M405" s="223"/>
      <c r="N405" s="222"/>
      <c r="O405" s="222"/>
      <c r="P405" s="222"/>
      <c r="Q405" s="222"/>
      <c r="R405" s="223"/>
      <c r="S405" s="223"/>
      <c r="T405" s="223"/>
      <c r="U405" s="223"/>
      <c r="V405" s="223"/>
      <c r="W405" s="223"/>
      <c r="X405" s="223"/>
      <c r="Y405" s="212"/>
      <c r="Z405" s="212"/>
      <c r="AA405" s="212"/>
      <c r="AB405" s="212"/>
      <c r="AC405" s="212"/>
      <c r="AD405" s="212"/>
      <c r="AE405" s="212"/>
      <c r="AF405" s="212"/>
      <c r="AG405" s="212" t="s">
        <v>172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">
      <c r="A406" s="219"/>
      <c r="B406" s="220"/>
      <c r="C406" s="261" t="s">
        <v>467</v>
      </c>
      <c r="D406" s="253"/>
      <c r="E406" s="254">
        <v>9</v>
      </c>
      <c r="F406" s="223"/>
      <c r="G406" s="223"/>
      <c r="H406" s="223"/>
      <c r="I406" s="223"/>
      <c r="J406" s="223"/>
      <c r="K406" s="223"/>
      <c r="L406" s="223"/>
      <c r="M406" s="223"/>
      <c r="N406" s="222"/>
      <c r="O406" s="222"/>
      <c r="P406" s="222"/>
      <c r="Q406" s="222"/>
      <c r="R406" s="223"/>
      <c r="S406" s="223"/>
      <c r="T406" s="223"/>
      <c r="U406" s="223"/>
      <c r="V406" s="223"/>
      <c r="W406" s="223"/>
      <c r="X406" s="223"/>
      <c r="Y406" s="212"/>
      <c r="Z406" s="212"/>
      <c r="AA406" s="212"/>
      <c r="AB406" s="212"/>
      <c r="AC406" s="212"/>
      <c r="AD406" s="212"/>
      <c r="AE406" s="212"/>
      <c r="AF406" s="212"/>
      <c r="AG406" s="212" t="s">
        <v>172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 x14ac:dyDescent="0.2">
      <c r="A407" s="219"/>
      <c r="B407" s="220"/>
      <c r="C407" s="261" t="s">
        <v>468</v>
      </c>
      <c r="D407" s="253"/>
      <c r="E407" s="254">
        <v>1.62</v>
      </c>
      <c r="F407" s="223"/>
      <c r="G407" s="223"/>
      <c r="H407" s="223"/>
      <c r="I407" s="223"/>
      <c r="J407" s="223"/>
      <c r="K407" s="223"/>
      <c r="L407" s="223"/>
      <c r="M407" s="223"/>
      <c r="N407" s="222"/>
      <c r="O407" s="222"/>
      <c r="P407" s="222"/>
      <c r="Q407" s="222"/>
      <c r="R407" s="223"/>
      <c r="S407" s="223"/>
      <c r="T407" s="223"/>
      <c r="U407" s="223"/>
      <c r="V407" s="223"/>
      <c r="W407" s="223"/>
      <c r="X407" s="223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172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">
      <c r="A408" s="219"/>
      <c r="B408" s="220"/>
      <c r="C408" s="261" t="s">
        <v>469</v>
      </c>
      <c r="D408" s="253"/>
      <c r="E408" s="254">
        <v>2.2050000000000001</v>
      </c>
      <c r="F408" s="223"/>
      <c r="G408" s="223"/>
      <c r="H408" s="223"/>
      <c r="I408" s="223"/>
      <c r="J408" s="223"/>
      <c r="K408" s="223"/>
      <c r="L408" s="223"/>
      <c r="M408" s="223"/>
      <c r="N408" s="222"/>
      <c r="O408" s="222"/>
      <c r="P408" s="222"/>
      <c r="Q408" s="222"/>
      <c r="R408" s="223"/>
      <c r="S408" s="223"/>
      <c r="T408" s="223"/>
      <c r="U408" s="223"/>
      <c r="V408" s="223"/>
      <c r="W408" s="223"/>
      <c r="X408" s="223"/>
      <c r="Y408" s="212"/>
      <c r="Z408" s="212"/>
      <c r="AA408" s="212"/>
      <c r="AB408" s="212"/>
      <c r="AC408" s="212"/>
      <c r="AD408" s="212"/>
      <c r="AE408" s="212"/>
      <c r="AF408" s="212"/>
      <c r="AG408" s="212" t="s">
        <v>172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">
      <c r="A409" s="219"/>
      <c r="B409" s="220"/>
      <c r="C409" s="261" t="s">
        <v>470</v>
      </c>
      <c r="D409" s="253"/>
      <c r="E409" s="254">
        <v>3.3</v>
      </c>
      <c r="F409" s="223"/>
      <c r="G409" s="223"/>
      <c r="H409" s="223"/>
      <c r="I409" s="223"/>
      <c r="J409" s="223"/>
      <c r="K409" s="223"/>
      <c r="L409" s="223"/>
      <c r="M409" s="223"/>
      <c r="N409" s="222"/>
      <c r="O409" s="222"/>
      <c r="P409" s="222"/>
      <c r="Q409" s="222"/>
      <c r="R409" s="223"/>
      <c r="S409" s="223"/>
      <c r="T409" s="223"/>
      <c r="U409" s="223"/>
      <c r="V409" s="223"/>
      <c r="W409" s="223"/>
      <c r="X409" s="223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172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 x14ac:dyDescent="0.2">
      <c r="A410" s="219"/>
      <c r="B410" s="220"/>
      <c r="C410" s="261" t="s">
        <v>246</v>
      </c>
      <c r="D410" s="253"/>
      <c r="E410" s="254"/>
      <c r="F410" s="223"/>
      <c r="G410" s="223"/>
      <c r="H410" s="223"/>
      <c r="I410" s="223"/>
      <c r="J410" s="223"/>
      <c r="K410" s="223"/>
      <c r="L410" s="223"/>
      <c r="M410" s="223"/>
      <c r="N410" s="222"/>
      <c r="O410" s="222"/>
      <c r="P410" s="222"/>
      <c r="Q410" s="222"/>
      <c r="R410" s="223"/>
      <c r="S410" s="223"/>
      <c r="T410" s="223"/>
      <c r="U410" s="223"/>
      <c r="V410" s="223"/>
      <c r="W410" s="223"/>
      <c r="X410" s="223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172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">
      <c r="A411" s="219"/>
      <c r="B411" s="220"/>
      <c r="C411" s="261" t="s">
        <v>471</v>
      </c>
      <c r="D411" s="253"/>
      <c r="E411" s="254">
        <v>20.5</v>
      </c>
      <c r="F411" s="223"/>
      <c r="G411" s="223"/>
      <c r="H411" s="223"/>
      <c r="I411" s="223"/>
      <c r="J411" s="223"/>
      <c r="K411" s="223"/>
      <c r="L411" s="223"/>
      <c r="M411" s="223"/>
      <c r="N411" s="222"/>
      <c r="O411" s="222"/>
      <c r="P411" s="222"/>
      <c r="Q411" s="222"/>
      <c r="R411" s="223"/>
      <c r="S411" s="223"/>
      <c r="T411" s="223"/>
      <c r="U411" s="223"/>
      <c r="V411" s="223"/>
      <c r="W411" s="223"/>
      <c r="X411" s="223"/>
      <c r="Y411" s="212"/>
      <c r="Z411" s="212"/>
      <c r="AA411" s="212"/>
      <c r="AB411" s="212"/>
      <c r="AC411" s="212"/>
      <c r="AD411" s="212"/>
      <c r="AE411" s="212"/>
      <c r="AF411" s="212"/>
      <c r="AG411" s="212" t="s">
        <v>172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">
      <c r="A412" s="219"/>
      <c r="B412" s="220"/>
      <c r="C412" s="261" t="s">
        <v>472</v>
      </c>
      <c r="D412" s="253"/>
      <c r="E412" s="254">
        <v>4.4154</v>
      </c>
      <c r="F412" s="223"/>
      <c r="G412" s="223"/>
      <c r="H412" s="223"/>
      <c r="I412" s="223"/>
      <c r="J412" s="223"/>
      <c r="K412" s="223"/>
      <c r="L412" s="223"/>
      <c r="M412" s="223"/>
      <c r="N412" s="222"/>
      <c r="O412" s="222"/>
      <c r="P412" s="222"/>
      <c r="Q412" s="222"/>
      <c r="R412" s="223"/>
      <c r="S412" s="223"/>
      <c r="T412" s="223"/>
      <c r="U412" s="223"/>
      <c r="V412" s="223"/>
      <c r="W412" s="223"/>
      <c r="X412" s="223"/>
      <c r="Y412" s="212"/>
      <c r="Z412" s="212"/>
      <c r="AA412" s="212"/>
      <c r="AB412" s="212"/>
      <c r="AC412" s="212"/>
      <c r="AD412" s="212"/>
      <c r="AE412" s="212"/>
      <c r="AF412" s="212"/>
      <c r="AG412" s="212" t="s">
        <v>172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2">
      <c r="A413" s="219"/>
      <c r="B413" s="220"/>
      <c r="C413" s="261" t="s">
        <v>473</v>
      </c>
      <c r="D413" s="253"/>
      <c r="E413" s="254">
        <v>23.8</v>
      </c>
      <c r="F413" s="223"/>
      <c r="G413" s="223"/>
      <c r="H413" s="223"/>
      <c r="I413" s="223"/>
      <c r="J413" s="223"/>
      <c r="K413" s="223"/>
      <c r="L413" s="223"/>
      <c r="M413" s="223"/>
      <c r="N413" s="222"/>
      <c r="O413" s="222"/>
      <c r="P413" s="222"/>
      <c r="Q413" s="222"/>
      <c r="R413" s="223"/>
      <c r="S413" s="223"/>
      <c r="T413" s="223"/>
      <c r="U413" s="223"/>
      <c r="V413" s="223"/>
      <c r="W413" s="223"/>
      <c r="X413" s="223"/>
      <c r="Y413" s="212"/>
      <c r="Z413" s="212"/>
      <c r="AA413" s="212"/>
      <c r="AB413" s="212"/>
      <c r="AC413" s="212"/>
      <c r="AD413" s="212"/>
      <c r="AE413" s="212"/>
      <c r="AF413" s="212"/>
      <c r="AG413" s="212" t="s">
        <v>172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 x14ac:dyDescent="0.2">
      <c r="A414" s="219"/>
      <c r="B414" s="220"/>
      <c r="C414" s="261" t="s">
        <v>474</v>
      </c>
      <c r="D414" s="253"/>
      <c r="E414" s="254">
        <v>0.76</v>
      </c>
      <c r="F414" s="223"/>
      <c r="G414" s="223"/>
      <c r="H414" s="223"/>
      <c r="I414" s="223"/>
      <c r="J414" s="223"/>
      <c r="K414" s="223"/>
      <c r="L414" s="223"/>
      <c r="M414" s="223"/>
      <c r="N414" s="222"/>
      <c r="O414" s="222"/>
      <c r="P414" s="222"/>
      <c r="Q414" s="222"/>
      <c r="R414" s="223"/>
      <c r="S414" s="223"/>
      <c r="T414" s="223"/>
      <c r="U414" s="223"/>
      <c r="V414" s="223"/>
      <c r="W414" s="223"/>
      <c r="X414" s="223"/>
      <c r="Y414" s="212"/>
      <c r="Z414" s="212"/>
      <c r="AA414" s="212"/>
      <c r="AB414" s="212"/>
      <c r="AC414" s="212"/>
      <c r="AD414" s="212"/>
      <c r="AE414" s="212"/>
      <c r="AF414" s="212"/>
      <c r="AG414" s="212" t="s">
        <v>172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ht="22.5" outlineLevel="1" x14ac:dyDescent="0.2">
      <c r="A415" s="233">
        <v>47</v>
      </c>
      <c r="B415" s="234" t="s">
        <v>475</v>
      </c>
      <c r="C415" s="249" t="s">
        <v>476</v>
      </c>
      <c r="D415" s="235" t="s">
        <v>192</v>
      </c>
      <c r="E415" s="236">
        <v>60.718000000000004</v>
      </c>
      <c r="F415" s="237"/>
      <c r="G415" s="238">
        <f>ROUND(E415*F415,2)</f>
        <v>0</v>
      </c>
      <c r="H415" s="237"/>
      <c r="I415" s="238">
        <f>ROUND(E415*H415,2)</f>
        <v>0</v>
      </c>
      <c r="J415" s="237"/>
      <c r="K415" s="238">
        <f>ROUND(E415*J415,2)</f>
        <v>0</v>
      </c>
      <c r="L415" s="238">
        <v>21</v>
      </c>
      <c r="M415" s="238">
        <f>G415*(1+L415/100)</f>
        <v>0</v>
      </c>
      <c r="N415" s="236">
        <v>2.9E-4</v>
      </c>
      <c r="O415" s="236">
        <f>ROUND(E415*N415,2)</f>
        <v>0.02</v>
      </c>
      <c r="P415" s="236">
        <v>0</v>
      </c>
      <c r="Q415" s="236">
        <f>ROUND(E415*P415,2)</f>
        <v>0</v>
      </c>
      <c r="R415" s="238" t="s">
        <v>463</v>
      </c>
      <c r="S415" s="238" t="s">
        <v>156</v>
      </c>
      <c r="T415" s="239" t="s">
        <v>156</v>
      </c>
      <c r="U415" s="223">
        <v>0.11</v>
      </c>
      <c r="V415" s="223">
        <f>ROUND(E415*U415,2)</f>
        <v>6.68</v>
      </c>
      <c r="W415" s="223"/>
      <c r="X415" s="223" t="s">
        <v>169</v>
      </c>
      <c r="Y415" s="212"/>
      <c r="Z415" s="212"/>
      <c r="AA415" s="212"/>
      <c r="AB415" s="212"/>
      <c r="AC415" s="212"/>
      <c r="AD415" s="212"/>
      <c r="AE415" s="212"/>
      <c r="AF415" s="212"/>
      <c r="AG415" s="212" t="s">
        <v>170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 x14ac:dyDescent="0.2">
      <c r="A416" s="219"/>
      <c r="B416" s="220"/>
      <c r="C416" s="261" t="s">
        <v>464</v>
      </c>
      <c r="D416" s="253"/>
      <c r="E416" s="254"/>
      <c r="F416" s="223"/>
      <c r="G416" s="223"/>
      <c r="H416" s="223"/>
      <c r="I416" s="223"/>
      <c r="J416" s="223"/>
      <c r="K416" s="223"/>
      <c r="L416" s="223"/>
      <c r="M416" s="223"/>
      <c r="N416" s="222"/>
      <c r="O416" s="222"/>
      <c r="P416" s="222"/>
      <c r="Q416" s="222"/>
      <c r="R416" s="223"/>
      <c r="S416" s="223"/>
      <c r="T416" s="223"/>
      <c r="U416" s="223"/>
      <c r="V416" s="223"/>
      <c r="W416" s="223"/>
      <c r="X416" s="223"/>
      <c r="Y416" s="212"/>
      <c r="Z416" s="212"/>
      <c r="AA416" s="212"/>
      <c r="AB416" s="212"/>
      <c r="AC416" s="212"/>
      <c r="AD416" s="212"/>
      <c r="AE416" s="212"/>
      <c r="AF416" s="212"/>
      <c r="AG416" s="212" t="s">
        <v>172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">
      <c r="A417" s="219"/>
      <c r="B417" s="220"/>
      <c r="C417" s="261" t="s">
        <v>232</v>
      </c>
      <c r="D417" s="253"/>
      <c r="E417" s="254"/>
      <c r="F417" s="223"/>
      <c r="G417" s="223"/>
      <c r="H417" s="223"/>
      <c r="I417" s="223"/>
      <c r="J417" s="223"/>
      <c r="K417" s="223"/>
      <c r="L417" s="223"/>
      <c r="M417" s="223"/>
      <c r="N417" s="222"/>
      <c r="O417" s="222"/>
      <c r="P417" s="222"/>
      <c r="Q417" s="222"/>
      <c r="R417" s="223"/>
      <c r="S417" s="223"/>
      <c r="T417" s="223"/>
      <c r="U417" s="223"/>
      <c r="V417" s="223"/>
      <c r="W417" s="223"/>
      <c r="X417" s="223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172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">
      <c r="A418" s="219"/>
      <c r="B418" s="220"/>
      <c r="C418" s="261" t="s">
        <v>477</v>
      </c>
      <c r="D418" s="253"/>
      <c r="E418" s="254">
        <v>6.55</v>
      </c>
      <c r="F418" s="223"/>
      <c r="G418" s="223"/>
      <c r="H418" s="223"/>
      <c r="I418" s="223"/>
      <c r="J418" s="223"/>
      <c r="K418" s="223"/>
      <c r="L418" s="223"/>
      <c r="M418" s="223"/>
      <c r="N418" s="222"/>
      <c r="O418" s="222"/>
      <c r="P418" s="222"/>
      <c r="Q418" s="222"/>
      <c r="R418" s="223"/>
      <c r="S418" s="223"/>
      <c r="T418" s="223"/>
      <c r="U418" s="223"/>
      <c r="V418" s="223"/>
      <c r="W418" s="223"/>
      <c r="X418" s="223"/>
      <c r="Y418" s="212"/>
      <c r="Z418" s="212"/>
      <c r="AA418" s="212"/>
      <c r="AB418" s="212"/>
      <c r="AC418" s="212"/>
      <c r="AD418" s="212"/>
      <c r="AE418" s="212"/>
      <c r="AF418" s="212"/>
      <c r="AG418" s="212" t="s">
        <v>172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">
      <c r="A419" s="219"/>
      <c r="B419" s="220"/>
      <c r="C419" s="261" t="s">
        <v>206</v>
      </c>
      <c r="D419" s="253"/>
      <c r="E419" s="254"/>
      <c r="F419" s="223"/>
      <c r="G419" s="223"/>
      <c r="H419" s="223"/>
      <c r="I419" s="223"/>
      <c r="J419" s="223"/>
      <c r="K419" s="223"/>
      <c r="L419" s="223"/>
      <c r="M419" s="223"/>
      <c r="N419" s="222"/>
      <c r="O419" s="222"/>
      <c r="P419" s="222"/>
      <c r="Q419" s="222"/>
      <c r="R419" s="223"/>
      <c r="S419" s="223"/>
      <c r="T419" s="223"/>
      <c r="U419" s="223"/>
      <c r="V419" s="223"/>
      <c r="W419" s="223"/>
      <c r="X419" s="223"/>
      <c r="Y419" s="212"/>
      <c r="Z419" s="212"/>
      <c r="AA419" s="212"/>
      <c r="AB419" s="212"/>
      <c r="AC419" s="212"/>
      <c r="AD419" s="212"/>
      <c r="AE419" s="212"/>
      <c r="AF419" s="212"/>
      <c r="AG419" s="212" t="s">
        <v>172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 x14ac:dyDescent="0.2">
      <c r="A420" s="219"/>
      <c r="B420" s="220"/>
      <c r="C420" s="261" t="s">
        <v>478</v>
      </c>
      <c r="D420" s="253"/>
      <c r="E420" s="254">
        <v>5.4</v>
      </c>
      <c r="F420" s="223"/>
      <c r="G420" s="223"/>
      <c r="H420" s="223"/>
      <c r="I420" s="223"/>
      <c r="J420" s="223"/>
      <c r="K420" s="223"/>
      <c r="L420" s="223"/>
      <c r="M420" s="223"/>
      <c r="N420" s="222"/>
      <c r="O420" s="222"/>
      <c r="P420" s="222"/>
      <c r="Q420" s="222"/>
      <c r="R420" s="223"/>
      <c r="S420" s="223"/>
      <c r="T420" s="223"/>
      <c r="U420" s="223"/>
      <c r="V420" s="223"/>
      <c r="W420" s="223"/>
      <c r="X420" s="223"/>
      <c r="Y420" s="212"/>
      <c r="Z420" s="212"/>
      <c r="AA420" s="212"/>
      <c r="AB420" s="212"/>
      <c r="AC420" s="212"/>
      <c r="AD420" s="212"/>
      <c r="AE420" s="212"/>
      <c r="AF420" s="212"/>
      <c r="AG420" s="212" t="s">
        <v>172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 x14ac:dyDescent="0.2">
      <c r="A421" s="219"/>
      <c r="B421" s="220"/>
      <c r="C421" s="261" t="s">
        <v>479</v>
      </c>
      <c r="D421" s="253"/>
      <c r="E421" s="254">
        <v>7.35</v>
      </c>
      <c r="F421" s="223"/>
      <c r="G421" s="223"/>
      <c r="H421" s="223"/>
      <c r="I421" s="223"/>
      <c r="J421" s="223"/>
      <c r="K421" s="223"/>
      <c r="L421" s="223"/>
      <c r="M421" s="223"/>
      <c r="N421" s="222"/>
      <c r="O421" s="222"/>
      <c r="P421" s="222"/>
      <c r="Q421" s="222"/>
      <c r="R421" s="223"/>
      <c r="S421" s="223"/>
      <c r="T421" s="223"/>
      <c r="U421" s="223"/>
      <c r="V421" s="223"/>
      <c r="W421" s="223"/>
      <c r="X421" s="223"/>
      <c r="Y421" s="212"/>
      <c r="Z421" s="212"/>
      <c r="AA421" s="212"/>
      <c r="AB421" s="212"/>
      <c r="AC421" s="212"/>
      <c r="AD421" s="212"/>
      <c r="AE421" s="212"/>
      <c r="AF421" s="212"/>
      <c r="AG421" s="212" t="s">
        <v>172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 x14ac:dyDescent="0.2">
      <c r="A422" s="219"/>
      <c r="B422" s="220"/>
      <c r="C422" s="261" t="s">
        <v>480</v>
      </c>
      <c r="D422" s="253"/>
      <c r="E422" s="254">
        <v>11</v>
      </c>
      <c r="F422" s="223"/>
      <c r="G422" s="223"/>
      <c r="H422" s="223"/>
      <c r="I422" s="223"/>
      <c r="J422" s="223"/>
      <c r="K422" s="223"/>
      <c r="L422" s="223"/>
      <c r="M422" s="223"/>
      <c r="N422" s="222"/>
      <c r="O422" s="222"/>
      <c r="P422" s="222"/>
      <c r="Q422" s="222"/>
      <c r="R422" s="223"/>
      <c r="S422" s="223"/>
      <c r="T422" s="223"/>
      <c r="U422" s="223"/>
      <c r="V422" s="223"/>
      <c r="W422" s="223"/>
      <c r="X422" s="223"/>
      <c r="Y422" s="212"/>
      <c r="Z422" s="212"/>
      <c r="AA422" s="212"/>
      <c r="AB422" s="212"/>
      <c r="AC422" s="212"/>
      <c r="AD422" s="212"/>
      <c r="AE422" s="212"/>
      <c r="AF422" s="212"/>
      <c r="AG422" s="212" t="s">
        <v>172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 x14ac:dyDescent="0.2">
      <c r="A423" s="219"/>
      <c r="B423" s="220"/>
      <c r="C423" s="261" t="s">
        <v>246</v>
      </c>
      <c r="D423" s="253"/>
      <c r="E423" s="254"/>
      <c r="F423" s="223"/>
      <c r="G423" s="223"/>
      <c r="H423" s="223"/>
      <c r="I423" s="223"/>
      <c r="J423" s="223"/>
      <c r="K423" s="223"/>
      <c r="L423" s="223"/>
      <c r="M423" s="223"/>
      <c r="N423" s="222"/>
      <c r="O423" s="222"/>
      <c r="P423" s="222"/>
      <c r="Q423" s="222"/>
      <c r="R423" s="223"/>
      <c r="S423" s="223"/>
      <c r="T423" s="223"/>
      <c r="U423" s="223"/>
      <c r="V423" s="223"/>
      <c r="W423" s="223"/>
      <c r="X423" s="223"/>
      <c r="Y423" s="212"/>
      <c r="Z423" s="212"/>
      <c r="AA423" s="212"/>
      <c r="AB423" s="212"/>
      <c r="AC423" s="212"/>
      <c r="AD423" s="212"/>
      <c r="AE423" s="212"/>
      <c r="AF423" s="212"/>
      <c r="AG423" s="212" t="s">
        <v>172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19"/>
      <c r="B424" s="220"/>
      <c r="C424" s="261" t="s">
        <v>481</v>
      </c>
      <c r="D424" s="253"/>
      <c r="E424" s="254">
        <v>14.718</v>
      </c>
      <c r="F424" s="223"/>
      <c r="G424" s="223"/>
      <c r="H424" s="223"/>
      <c r="I424" s="223"/>
      <c r="J424" s="223"/>
      <c r="K424" s="223"/>
      <c r="L424" s="223"/>
      <c r="M424" s="223"/>
      <c r="N424" s="222"/>
      <c r="O424" s="222"/>
      <c r="P424" s="222"/>
      <c r="Q424" s="222"/>
      <c r="R424" s="223"/>
      <c r="S424" s="223"/>
      <c r="T424" s="223"/>
      <c r="U424" s="223"/>
      <c r="V424" s="223"/>
      <c r="W424" s="223"/>
      <c r="X424" s="223"/>
      <c r="Y424" s="212"/>
      <c r="Z424" s="212"/>
      <c r="AA424" s="212"/>
      <c r="AB424" s="212"/>
      <c r="AC424" s="212"/>
      <c r="AD424" s="212"/>
      <c r="AE424" s="212"/>
      <c r="AF424" s="212"/>
      <c r="AG424" s="212" t="s">
        <v>172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 x14ac:dyDescent="0.2">
      <c r="A425" s="219"/>
      <c r="B425" s="220"/>
      <c r="C425" s="261" t="s">
        <v>482</v>
      </c>
      <c r="D425" s="253"/>
      <c r="E425" s="254">
        <v>11.9</v>
      </c>
      <c r="F425" s="223"/>
      <c r="G425" s="223"/>
      <c r="H425" s="223"/>
      <c r="I425" s="223"/>
      <c r="J425" s="223"/>
      <c r="K425" s="223"/>
      <c r="L425" s="223"/>
      <c r="M425" s="223"/>
      <c r="N425" s="222"/>
      <c r="O425" s="222"/>
      <c r="P425" s="222"/>
      <c r="Q425" s="222"/>
      <c r="R425" s="223"/>
      <c r="S425" s="223"/>
      <c r="T425" s="223"/>
      <c r="U425" s="223"/>
      <c r="V425" s="223"/>
      <c r="W425" s="223"/>
      <c r="X425" s="223"/>
      <c r="Y425" s="212"/>
      <c r="Z425" s="212"/>
      <c r="AA425" s="212"/>
      <c r="AB425" s="212"/>
      <c r="AC425" s="212"/>
      <c r="AD425" s="212"/>
      <c r="AE425" s="212"/>
      <c r="AF425" s="212"/>
      <c r="AG425" s="212" t="s">
        <v>172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 x14ac:dyDescent="0.2">
      <c r="A426" s="219"/>
      <c r="B426" s="220"/>
      <c r="C426" s="261" t="s">
        <v>483</v>
      </c>
      <c r="D426" s="253"/>
      <c r="E426" s="254">
        <v>3.8</v>
      </c>
      <c r="F426" s="223"/>
      <c r="G426" s="223"/>
      <c r="H426" s="223"/>
      <c r="I426" s="223"/>
      <c r="J426" s="223"/>
      <c r="K426" s="223"/>
      <c r="L426" s="223"/>
      <c r="M426" s="223"/>
      <c r="N426" s="222"/>
      <c r="O426" s="222"/>
      <c r="P426" s="222"/>
      <c r="Q426" s="222"/>
      <c r="R426" s="223"/>
      <c r="S426" s="223"/>
      <c r="T426" s="223"/>
      <c r="U426" s="223"/>
      <c r="V426" s="223"/>
      <c r="W426" s="223"/>
      <c r="X426" s="223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172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ht="22.5" outlineLevel="1" x14ac:dyDescent="0.2">
      <c r="A427" s="233">
        <v>48</v>
      </c>
      <c r="B427" s="234" t="s">
        <v>484</v>
      </c>
      <c r="C427" s="249" t="s">
        <v>485</v>
      </c>
      <c r="D427" s="235" t="s">
        <v>167</v>
      </c>
      <c r="E427" s="236">
        <v>66</v>
      </c>
      <c r="F427" s="237"/>
      <c r="G427" s="238">
        <f>ROUND(E427*F427,2)</f>
        <v>0</v>
      </c>
      <c r="H427" s="237"/>
      <c r="I427" s="238">
        <f>ROUND(E427*H427,2)</f>
        <v>0</v>
      </c>
      <c r="J427" s="237"/>
      <c r="K427" s="238">
        <f>ROUND(E427*J427,2)</f>
        <v>0</v>
      </c>
      <c r="L427" s="238">
        <v>21</v>
      </c>
      <c r="M427" s="238">
        <f>G427*(1+L427/100)</f>
        <v>0</v>
      </c>
      <c r="N427" s="236">
        <v>1.1E-4</v>
      </c>
      <c r="O427" s="236">
        <f>ROUND(E427*N427,2)</f>
        <v>0.01</v>
      </c>
      <c r="P427" s="236">
        <v>0</v>
      </c>
      <c r="Q427" s="236">
        <f>ROUND(E427*P427,2)</f>
        <v>0</v>
      </c>
      <c r="R427" s="238" t="s">
        <v>463</v>
      </c>
      <c r="S427" s="238" t="s">
        <v>156</v>
      </c>
      <c r="T427" s="239" t="s">
        <v>156</v>
      </c>
      <c r="U427" s="223">
        <v>6.7000000000000004E-2</v>
      </c>
      <c r="V427" s="223">
        <f>ROUND(E427*U427,2)</f>
        <v>4.42</v>
      </c>
      <c r="W427" s="223"/>
      <c r="X427" s="223" t="s">
        <v>169</v>
      </c>
      <c r="Y427" s="212"/>
      <c r="Z427" s="212"/>
      <c r="AA427" s="212"/>
      <c r="AB427" s="212"/>
      <c r="AC427" s="212"/>
      <c r="AD427" s="212"/>
      <c r="AE427" s="212"/>
      <c r="AF427" s="212"/>
      <c r="AG427" s="212" t="s">
        <v>170</v>
      </c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 x14ac:dyDescent="0.2">
      <c r="A428" s="219"/>
      <c r="B428" s="220"/>
      <c r="C428" s="261" t="s">
        <v>464</v>
      </c>
      <c r="D428" s="253"/>
      <c r="E428" s="254"/>
      <c r="F428" s="223"/>
      <c r="G428" s="223"/>
      <c r="H428" s="223"/>
      <c r="I428" s="223"/>
      <c r="J428" s="223"/>
      <c r="K428" s="223"/>
      <c r="L428" s="223"/>
      <c r="M428" s="223"/>
      <c r="N428" s="222"/>
      <c r="O428" s="222"/>
      <c r="P428" s="222"/>
      <c r="Q428" s="222"/>
      <c r="R428" s="223"/>
      <c r="S428" s="223"/>
      <c r="T428" s="223"/>
      <c r="U428" s="223"/>
      <c r="V428" s="223"/>
      <c r="W428" s="223"/>
      <c r="X428" s="223"/>
      <c r="Y428" s="212"/>
      <c r="Z428" s="212"/>
      <c r="AA428" s="212"/>
      <c r="AB428" s="212"/>
      <c r="AC428" s="212"/>
      <c r="AD428" s="212"/>
      <c r="AE428" s="212"/>
      <c r="AF428" s="212"/>
      <c r="AG428" s="212" t="s">
        <v>172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">
      <c r="A429" s="219"/>
      <c r="B429" s="220"/>
      <c r="C429" s="261" t="s">
        <v>232</v>
      </c>
      <c r="D429" s="253"/>
      <c r="E429" s="254"/>
      <c r="F429" s="223"/>
      <c r="G429" s="223"/>
      <c r="H429" s="223"/>
      <c r="I429" s="223"/>
      <c r="J429" s="223"/>
      <c r="K429" s="223"/>
      <c r="L429" s="223"/>
      <c r="M429" s="223"/>
      <c r="N429" s="222"/>
      <c r="O429" s="222"/>
      <c r="P429" s="222"/>
      <c r="Q429" s="222"/>
      <c r="R429" s="223"/>
      <c r="S429" s="223"/>
      <c r="T429" s="223"/>
      <c r="U429" s="223"/>
      <c r="V429" s="223"/>
      <c r="W429" s="223"/>
      <c r="X429" s="223"/>
      <c r="Y429" s="212"/>
      <c r="Z429" s="212"/>
      <c r="AA429" s="212"/>
      <c r="AB429" s="212"/>
      <c r="AC429" s="212"/>
      <c r="AD429" s="212"/>
      <c r="AE429" s="212"/>
      <c r="AF429" s="212"/>
      <c r="AG429" s="212" t="s">
        <v>172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">
      <c r="A430" s="219"/>
      <c r="B430" s="220"/>
      <c r="C430" s="261" t="s">
        <v>486</v>
      </c>
      <c r="D430" s="253"/>
      <c r="E430" s="254">
        <v>6</v>
      </c>
      <c r="F430" s="223"/>
      <c r="G430" s="223"/>
      <c r="H430" s="223"/>
      <c r="I430" s="223"/>
      <c r="J430" s="223"/>
      <c r="K430" s="223"/>
      <c r="L430" s="223"/>
      <c r="M430" s="223"/>
      <c r="N430" s="222"/>
      <c r="O430" s="222"/>
      <c r="P430" s="222"/>
      <c r="Q430" s="222"/>
      <c r="R430" s="223"/>
      <c r="S430" s="223"/>
      <c r="T430" s="223"/>
      <c r="U430" s="223"/>
      <c r="V430" s="223"/>
      <c r="W430" s="223"/>
      <c r="X430" s="223"/>
      <c r="Y430" s="212"/>
      <c r="Z430" s="212"/>
      <c r="AA430" s="212"/>
      <c r="AB430" s="212"/>
      <c r="AC430" s="212"/>
      <c r="AD430" s="212"/>
      <c r="AE430" s="212"/>
      <c r="AF430" s="212"/>
      <c r="AG430" s="212" t="s">
        <v>172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 x14ac:dyDescent="0.2">
      <c r="A431" s="219"/>
      <c r="B431" s="220"/>
      <c r="C431" s="261" t="s">
        <v>206</v>
      </c>
      <c r="D431" s="253"/>
      <c r="E431" s="254"/>
      <c r="F431" s="223"/>
      <c r="G431" s="223"/>
      <c r="H431" s="223"/>
      <c r="I431" s="223"/>
      <c r="J431" s="223"/>
      <c r="K431" s="223"/>
      <c r="L431" s="223"/>
      <c r="M431" s="223"/>
      <c r="N431" s="222"/>
      <c r="O431" s="222"/>
      <c r="P431" s="222"/>
      <c r="Q431" s="222"/>
      <c r="R431" s="223"/>
      <c r="S431" s="223"/>
      <c r="T431" s="223"/>
      <c r="U431" s="223"/>
      <c r="V431" s="223"/>
      <c r="W431" s="223"/>
      <c r="X431" s="223"/>
      <c r="Y431" s="212"/>
      <c r="Z431" s="212"/>
      <c r="AA431" s="212"/>
      <c r="AB431" s="212"/>
      <c r="AC431" s="212"/>
      <c r="AD431" s="212"/>
      <c r="AE431" s="212"/>
      <c r="AF431" s="212"/>
      <c r="AG431" s="212" t="s">
        <v>172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">
      <c r="A432" s="219"/>
      <c r="B432" s="220"/>
      <c r="C432" s="261" t="s">
        <v>487</v>
      </c>
      <c r="D432" s="253"/>
      <c r="E432" s="254">
        <v>30</v>
      </c>
      <c r="F432" s="223"/>
      <c r="G432" s="223"/>
      <c r="H432" s="223"/>
      <c r="I432" s="223"/>
      <c r="J432" s="223"/>
      <c r="K432" s="223"/>
      <c r="L432" s="223"/>
      <c r="M432" s="223"/>
      <c r="N432" s="222"/>
      <c r="O432" s="222"/>
      <c r="P432" s="222"/>
      <c r="Q432" s="222"/>
      <c r="R432" s="223"/>
      <c r="S432" s="223"/>
      <c r="T432" s="223"/>
      <c r="U432" s="223"/>
      <c r="V432" s="223"/>
      <c r="W432" s="223"/>
      <c r="X432" s="223"/>
      <c r="Y432" s="212"/>
      <c r="Z432" s="212"/>
      <c r="AA432" s="212"/>
      <c r="AB432" s="212"/>
      <c r="AC432" s="212"/>
      <c r="AD432" s="212"/>
      <c r="AE432" s="212"/>
      <c r="AF432" s="212"/>
      <c r="AG432" s="212" t="s">
        <v>172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2">
      <c r="A433" s="219"/>
      <c r="B433" s="220"/>
      <c r="C433" s="261" t="s">
        <v>246</v>
      </c>
      <c r="D433" s="253"/>
      <c r="E433" s="254"/>
      <c r="F433" s="223"/>
      <c r="G433" s="223"/>
      <c r="H433" s="223"/>
      <c r="I433" s="223"/>
      <c r="J433" s="223"/>
      <c r="K433" s="223"/>
      <c r="L433" s="223"/>
      <c r="M433" s="223"/>
      <c r="N433" s="222"/>
      <c r="O433" s="222"/>
      <c r="P433" s="222"/>
      <c r="Q433" s="222"/>
      <c r="R433" s="223"/>
      <c r="S433" s="223"/>
      <c r="T433" s="223"/>
      <c r="U433" s="223"/>
      <c r="V433" s="223"/>
      <c r="W433" s="223"/>
      <c r="X433" s="223"/>
      <c r="Y433" s="212"/>
      <c r="Z433" s="212"/>
      <c r="AA433" s="212"/>
      <c r="AB433" s="212"/>
      <c r="AC433" s="212"/>
      <c r="AD433" s="212"/>
      <c r="AE433" s="212"/>
      <c r="AF433" s="212"/>
      <c r="AG433" s="212" t="s">
        <v>172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 x14ac:dyDescent="0.2">
      <c r="A434" s="219"/>
      <c r="B434" s="220"/>
      <c r="C434" s="261" t="s">
        <v>487</v>
      </c>
      <c r="D434" s="253"/>
      <c r="E434" s="254">
        <v>30</v>
      </c>
      <c r="F434" s="223"/>
      <c r="G434" s="223"/>
      <c r="H434" s="223"/>
      <c r="I434" s="223"/>
      <c r="J434" s="223"/>
      <c r="K434" s="223"/>
      <c r="L434" s="223"/>
      <c r="M434" s="223"/>
      <c r="N434" s="222"/>
      <c r="O434" s="222"/>
      <c r="P434" s="222"/>
      <c r="Q434" s="222"/>
      <c r="R434" s="223"/>
      <c r="S434" s="223"/>
      <c r="T434" s="223"/>
      <c r="U434" s="223"/>
      <c r="V434" s="223"/>
      <c r="W434" s="223"/>
      <c r="X434" s="223"/>
      <c r="Y434" s="212"/>
      <c r="Z434" s="212"/>
      <c r="AA434" s="212"/>
      <c r="AB434" s="212"/>
      <c r="AC434" s="212"/>
      <c r="AD434" s="212"/>
      <c r="AE434" s="212"/>
      <c r="AF434" s="212"/>
      <c r="AG434" s="212" t="s">
        <v>172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ht="22.5" outlineLevel="1" x14ac:dyDescent="0.2">
      <c r="A435" s="233">
        <v>49</v>
      </c>
      <c r="B435" s="234" t="s">
        <v>488</v>
      </c>
      <c r="C435" s="249" t="s">
        <v>489</v>
      </c>
      <c r="D435" s="235" t="s">
        <v>192</v>
      </c>
      <c r="E435" s="236">
        <v>36.799999999999997</v>
      </c>
      <c r="F435" s="237"/>
      <c r="G435" s="238">
        <f>ROUND(E435*F435,2)</f>
        <v>0</v>
      </c>
      <c r="H435" s="237"/>
      <c r="I435" s="238">
        <f>ROUND(E435*H435,2)</f>
        <v>0</v>
      </c>
      <c r="J435" s="237"/>
      <c r="K435" s="238">
        <f>ROUND(E435*J435,2)</f>
        <v>0</v>
      </c>
      <c r="L435" s="238">
        <v>21</v>
      </c>
      <c r="M435" s="238">
        <f>G435*(1+L435/100)</f>
        <v>0</v>
      </c>
      <c r="N435" s="236">
        <v>2.9E-4</v>
      </c>
      <c r="O435" s="236">
        <f>ROUND(E435*N435,2)</f>
        <v>0.01</v>
      </c>
      <c r="P435" s="236">
        <v>0</v>
      </c>
      <c r="Q435" s="236">
        <f>ROUND(E435*P435,2)</f>
        <v>0</v>
      </c>
      <c r="R435" s="238" t="s">
        <v>463</v>
      </c>
      <c r="S435" s="238" t="s">
        <v>156</v>
      </c>
      <c r="T435" s="239" t="s">
        <v>156</v>
      </c>
      <c r="U435" s="223">
        <v>0.14000000000000001</v>
      </c>
      <c r="V435" s="223">
        <f>ROUND(E435*U435,2)</f>
        <v>5.15</v>
      </c>
      <c r="W435" s="223"/>
      <c r="X435" s="223" t="s">
        <v>169</v>
      </c>
      <c r="Y435" s="212"/>
      <c r="Z435" s="212"/>
      <c r="AA435" s="212"/>
      <c r="AB435" s="212"/>
      <c r="AC435" s="212"/>
      <c r="AD435" s="212"/>
      <c r="AE435" s="212"/>
      <c r="AF435" s="212"/>
      <c r="AG435" s="212" t="s">
        <v>170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">
      <c r="A436" s="219"/>
      <c r="B436" s="220"/>
      <c r="C436" s="261" t="s">
        <v>464</v>
      </c>
      <c r="D436" s="253"/>
      <c r="E436" s="254"/>
      <c r="F436" s="223"/>
      <c r="G436" s="223"/>
      <c r="H436" s="223"/>
      <c r="I436" s="223"/>
      <c r="J436" s="223"/>
      <c r="K436" s="223"/>
      <c r="L436" s="223"/>
      <c r="M436" s="223"/>
      <c r="N436" s="222"/>
      <c r="O436" s="222"/>
      <c r="P436" s="222"/>
      <c r="Q436" s="222"/>
      <c r="R436" s="223"/>
      <c r="S436" s="223"/>
      <c r="T436" s="223"/>
      <c r="U436" s="223"/>
      <c r="V436" s="223"/>
      <c r="W436" s="223"/>
      <c r="X436" s="223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172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 x14ac:dyDescent="0.2">
      <c r="A437" s="219"/>
      <c r="B437" s="220"/>
      <c r="C437" s="261" t="s">
        <v>232</v>
      </c>
      <c r="D437" s="253"/>
      <c r="E437" s="254"/>
      <c r="F437" s="223"/>
      <c r="G437" s="223"/>
      <c r="H437" s="223"/>
      <c r="I437" s="223"/>
      <c r="J437" s="223"/>
      <c r="K437" s="223"/>
      <c r="L437" s="223"/>
      <c r="M437" s="223"/>
      <c r="N437" s="222"/>
      <c r="O437" s="222"/>
      <c r="P437" s="222"/>
      <c r="Q437" s="222"/>
      <c r="R437" s="223"/>
      <c r="S437" s="223"/>
      <c r="T437" s="223"/>
      <c r="U437" s="223"/>
      <c r="V437" s="223"/>
      <c r="W437" s="223"/>
      <c r="X437" s="223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172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2">
      <c r="A438" s="219"/>
      <c r="B438" s="220"/>
      <c r="C438" s="261" t="s">
        <v>490</v>
      </c>
      <c r="D438" s="253"/>
      <c r="E438" s="254">
        <v>1.8</v>
      </c>
      <c r="F438" s="223"/>
      <c r="G438" s="223"/>
      <c r="H438" s="223"/>
      <c r="I438" s="223"/>
      <c r="J438" s="223"/>
      <c r="K438" s="223"/>
      <c r="L438" s="223"/>
      <c r="M438" s="223"/>
      <c r="N438" s="222"/>
      <c r="O438" s="222"/>
      <c r="P438" s="222"/>
      <c r="Q438" s="222"/>
      <c r="R438" s="223"/>
      <c r="S438" s="223"/>
      <c r="T438" s="223"/>
      <c r="U438" s="223"/>
      <c r="V438" s="223"/>
      <c r="W438" s="223"/>
      <c r="X438" s="223"/>
      <c r="Y438" s="212"/>
      <c r="Z438" s="212"/>
      <c r="AA438" s="212"/>
      <c r="AB438" s="212"/>
      <c r="AC438" s="212"/>
      <c r="AD438" s="212"/>
      <c r="AE438" s="212"/>
      <c r="AF438" s="212"/>
      <c r="AG438" s="212" t="s">
        <v>172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">
      <c r="A439" s="219"/>
      <c r="B439" s="220"/>
      <c r="C439" s="261" t="s">
        <v>206</v>
      </c>
      <c r="D439" s="253"/>
      <c r="E439" s="254"/>
      <c r="F439" s="223"/>
      <c r="G439" s="223"/>
      <c r="H439" s="223"/>
      <c r="I439" s="223"/>
      <c r="J439" s="223"/>
      <c r="K439" s="223"/>
      <c r="L439" s="223"/>
      <c r="M439" s="223"/>
      <c r="N439" s="222"/>
      <c r="O439" s="222"/>
      <c r="P439" s="222"/>
      <c r="Q439" s="222"/>
      <c r="R439" s="223"/>
      <c r="S439" s="223"/>
      <c r="T439" s="223"/>
      <c r="U439" s="223"/>
      <c r="V439" s="223"/>
      <c r="W439" s="223"/>
      <c r="X439" s="223"/>
      <c r="Y439" s="212"/>
      <c r="Z439" s="212"/>
      <c r="AA439" s="212"/>
      <c r="AB439" s="212"/>
      <c r="AC439" s="212"/>
      <c r="AD439" s="212"/>
      <c r="AE439" s="212"/>
      <c r="AF439" s="212"/>
      <c r="AG439" s="212" t="s">
        <v>172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19"/>
      <c r="B440" s="220"/>
      <c r="C440" s="261" t="s">
        <v>491</v>
      </c>
      <c r="D440" s="253"/>
      <c r="E440" s="254">
        <v>9</v>
      </c>
      <c r="F440" s="223"/>
      <c r="G440" s="223"/>
      <c r="H440" s="223"/>
      <c r="I440" s="223"/>
      <c r="J440" s="223"/>
      <c r="K440" s="223"/>
      <c r="L440" s="223"/>
      <c r="M440" s="223"/>
      <c r="N440" s="222"/>
      <c r="O440" s="222"/>
      <c r="P440" s="222"/>
      <c r="Q440" s="222"/>
      <c r="R440" s="223"/>
      <c r="S440" s="223"/>
      <c r="T440" s="223"/>
      <c r="U440" s="223"/>
      <c r="V440" s="223"/>
      <c r="W440" s="223"/>
      <c r="X440" s="223"/>
      <c r="Y440" s="212"/>
      <c r="Z440" s="212"/>
      <c r="AA440" s="212"/>
      <c r="AB440" s="212"/>
      <c r="AC440" s="212"/>
      <c r="AD440" s="212"/>
      <c r="AE440" s="212"/>
      <c r="AF440" s="212"/>
      <c r="AG440" s="212" t="s">
        <v>172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19"/>
      <c r="B441" s="220"/>
      <c r="C441" s="261" t="s">
        <v>246</v>
      </c>
      <c r="D441" s="253"/>
      <c r="E441" s="254"/>
      <c r="F441" s="223"/>
      <c r="G441" s="223"/>
      <c r="H441" s="223"/>
      <c r="I441" s="223"/>
      <c r="J441" s="223"/>
      <c r="K441" s="223"/>
      <c r="L441" s="223"/>
      <c r="M441" s="223"/>
      <c r="N441" s="222"/>
      <c r="O441" s="222"/>
      <c r="P441" s="222"/>
      <c r="Q441" s="222"/>
      <c r="R441" s="223"/>
      <c r="S441" s="223"/>
      <c r="T441" s="223"/>
      <c r="U441" s="223"/>
      <c r="V441" s="223"/>
      <c r="W441" s="223"/>
      <c r="X441" s="223"/>
      <c r="Y441" s="212"/>
      <c r="Z441" s="212"/>
      <c r="AA441" s="212"/>
      <c r="AB441" s="212"/>
      <c r="AC441" s="212"/>
      <c r="AD441" s="212"/>
      <c r="AE441" s="212"/>
      <c r="AF441" s="212"/>
      <c r="AG441" s="212" t="s">
        <v>172</v>
      </c>
      <c r="AH441" s="212">
        <v>0</v>
      </c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1" x14ac:dyDescent="0.2">
      <c r="A442" s="219"/>
      <c r="B442" s="220"/>
      <c r="C442" s="261" t="s">
        <v>492</v>
      </c>
      <c r="D442" s="253"/>
      <c r="E442" s="254">
        <v>26</v>
      </c>
      <c r="F442" s="223"/>
      <c r="G442" s="223"/>
      <c r="H442" s="223"/>
      <c r="I442" s="223"/>
      <c r="J442" s="223"/>
      <c r="K442" s="223"/>
      <c r="L442" s="223"/>
      <c r="M442" s="223"/>
      <c r="N442" s="222"/>
      <c r="O442" s="222"/>
      <c r="P442" s="222"/>
      <c r="Q442" s="222"/>
      <c r="R442" s="223"/>
      <c r="S442" s="223"/>
      <c r="T442" s="223"/>
      <c r="U442" s="223"/>
      <c r="V442" s="223"/>
      <c r="W442" s="223"/>
      <c r="X442" s="223"/>
      <c r="Y442" s="212"/>
      <c r="Z442" s="212"/>
      <c r="AA442" s="212"/>
      <c r="AB442" s="212"/>
      <c r="AC442" s="212"/>
      <c r="AD442" s="212"/>
      <c r="AE442" s="212"/>
      <c r="AF442" s="212"/>
      <c r="AG442" s="212" t="s">
        <v>172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">
      <c r="A443" s="219">
        <v>50</v>
      </c>
      <c r="B443" s="220" t="s">
        <v>493</v>
      </c>
      <c r="C443" s="265" t="s">
        <v>494</v>
      </c>
      <c r="D443" s="221" t="s">
        <v>0</v>
      </c>
      <c r="E443" s="259"/>
      <c r="F443" s="224"/>
      <c r="G443" s="223">
        <f>ROUND(E443*F443,2)</f>
        <v>0</v>
      </c>
      <c r="H443" s="224"/>
      <c r="I443" s="223">
        <f>ROUND(E443*H443,2)</f>
        <v>0</v>
      </c>
      <c r="J443" s="224"/>
      <c r="K443" s="223">
        <f>ROUND(E443*J443,2)</f>
        <v>0</v>
      </c>
      <c r="L443" s="223">
        <v>21</v>
      </c>
      <c r="M443" s="223">
        <f>G443*(1+L443/100)</f>
        <v>0</v>
      </c>
      <c r="N443" s="222">
        <v>0</v>
      </c>
      <c r="O443" s="222">
        <f>ROUND(E443*N443,2)</f>
        <v>0</v>
      </c>
      <c r="P443" s="222">
        <v>0</v>
      </c>
      <c r="Q443" s="222">
        <f>ROUND(E443*P443,2)</f>
        <v>0</v>
      </c>
      <c r="R443" s="223" t="s">
        <v>463</v>
      </c>
      <c r="S443" s="223" t="s">
        <v>156</v>
      </c>
      <c r="T443" s="223" t="s">
        <v>156</v>
      </c>
      <c r="U443" s="223">
        <v>0</v>
      </c>
      <c r="V443" s="223">
        <f>ROUND(E443*U443,2)</f>
        <v>0</v>
      </c>
      <c r="W443" s="223"/>
      <c r="X443" s="223" t="s">
        <v>455</v>
      </c>
      <c r="Y443" s="212"/>
      <c r="Z443" s="212"/>
      <c r="AA443" s="212"/>
      <c r="AB443" s="212"/>
      <c r="AC443" s="212"/>
      <c r="AD443" s="212"/>
      <c r="AE443" s="212"/>
      <c r="AF443" s="212"/>
      <c r="AG443" s="212" t="s">
        <v>456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">
      <c r="A444" s="219"/>
      <c r="B444" s="220"/>
      <c r="C444" s="266" t="s">
        <v>495</v>
      </c>
      <c r="D444" s="260"/>
      <c r="E444" s="260"/>
      <c r="F444" s="260"/>
      <c r="G444" s="260"/>
      <c r="H444" s="223"/>
      <c r="I444" s="223"/>
      <c r="J444" s="223"/>
      <c r="K444" s="223"/>
      <c r="L444" s="223"/>
      <c r="M444" s="223"/>
      <c r="N444" s="222"/>
      <c r="O444" s="222"/>
      <c r="P444" s="222"/>
      <c r="Q444" s="222"/>
      <c r="R444" s="223"/>
      <c r="S444" s="223"/>
      <c r="T444" s="223"/>
      <c r="U444" s="223"/>
      <c r="V444" s="223"/>
      <c r="W444" s="223"/>
      <c r="X444" s="223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178</v>
      </c>
      <c r="AH444" s="212"/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x14ac:dyDescent="0.2">
      <c r="A445" s="226" t="s">
        <v>145</v>
      </c>
      <c r="B445" s="227" t="s">
        <v>90</v>
      </c>
      <c r="C445" s="247" t="s">
        <v>91</v>
      </c>
      <c r="D445" s="228"/>
      <c r="E445" s="229"/>
      <c r="F445" s="230"/>
      <c r="G445" s="230">
        <f>SUMIF(AG446:AG446,"&lt;&gt;NOR",G446:G446)</f>
        <v>0</v>
      </c>
      <c r="H445" s="230"/>
      <c r="I445" s="230">
        <f>SUM(I446:I446)</f>
        <v>0</v>
      </c>
      <c r="J445" s="230"/>
      <c r="K445" s="230">
        <f>SUM(K446:K446)</f>
        <v>0</v>
      </c>
      <c r="L445" s="230"/>
      <c r="M445" s="230">
        <f>SUM(M446:M446)</f>
        <v>0</v>
      </c>
      <c r="N445" s="229"/>
      <c r="O445" s="229">
        <f>SUM(O446:O446)</f>
        <v>0</v>
      </c>
      <c r="P445" s="229"/>
      <c r="Q445" s="229">
        <f>SUM(Q446:Q446)</f>
        <v>0</v>
      </c>
      <c r="R445" s="230"/>
      <c r="S445" s="230"/>
      <c r="T445" s="231"/>
      <c r="U445" s="225"/>
      <c r="V445" s="225">
        <f>SUM(V446:V446)</f>
        <v>0</v>
      </c>
      <c r="W445" s="225"/>
      <c r="X445" s="225"/>
      <c r="AG445" t="s">
        <v>146</v>
      </c>
    </row>
    <row r="446" spans="1:60" outlineLevel="1" x14ac:dyDescent="0.2">
      <c r="A446" s="240">
        <v>51</v>
      </c>
      <c r="B446" s="241" t="s">
        <v>496</v>
      </c>
      <c r="C446" s="248" t="s">
        <v>497</v>
      </c>
      <c r="D446" s="242" t="s">
        <v>449</v>
      </c>
      <c r="E446" s="243">
        <v>1</v>
      </c>
      <c r="F446" s="244"/>
      <c r="G446" s="245">
        <f>ROUND(E446*F446,2)</f>
        <v>0</v>
      </c>
      <c r="H446" s="244"/>
      <c r="I446" s="245">
        <f>ROUND(E446*H446,2)</f>
        <v>0</v>
      </c>
      <c r="J446" s="244"/>
      <c r="K446" s="245">
        <f>ROUND(E446*J446,2)</f>
        <v>0</v>
      </c>
      <c r="L446" s="245">
        <v>21</v>
      </c>
      <c r="M446" s="245">
        <f>G446*(1+L446/100)</f>
        <v>0</v>
      </c>
      <c r="N446" s="243">
        <v>0</v>
      </c>
      <c r="O446" s="243">
        <f>ROUND(E446*N446,2)</f>
        <v>0</v>
      </c>
      <c r="P446" s="243">
        <v>0</v>
      </c>
      <c r="Q446" s="243">
        <f>ROUND(E446*P446,2)</f>
        <v>0</v>
      </c>
      <c r="R446" s="245"/>
      <c r="S446" s="245" t="s">
        <v>150</v>
      </c>
      <c r="T446" s="246" t="s">
        <v>151</v>
      </c>
      <c r="U446" s="223">
        <v>0</v>
      </c>
      <c r="V446" s="223">
        <f>ROUND(E446*U446,2)</f>
        <v>0</v>
      </c>
      <c r="W446" s="223"/>
      <c r="X446" s="223" t="s">
        <v>169</v>
      </c>
      <c r="Y446" s="212"/>
      <c r="Z446" s="212"/>
      <c r="AA446" s="212"/>
      <c r="AB446" s="212"/>
      <c r="AC446" s="212"/>
      <c r="AD446" s="212"/>
      <c r="AE446" s="212"/>
      <c r="AF446" s="212"/>
      <c r="AG446" s="212" t="s">
        <v>170</v>
      </c>
      <c r="AH446" s="212"/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x14ac:dyDescent="0.2">
      <c r="A447" s="226" t="s">
        <v>145</v>
      </c>
      <c r="B447" s="227" t="s">
        <v>92</v>
      </c>
      <c r="C447" s="247" t="s">
        <v>93</v>
      </c>
      <c r="D447" s="228"/>
      <c r="E447" s="229"/>
      <c r="F447" s="230"/>
      <c r="G447" s="230">
        <f>SUMIF(AG448:AG456,"&lt;&gt;NOR",G448:G456)</f>
        <v>0</v>
      </c>
      <c r="H447" s="230"/>
      <c r="I447" s="230">
        <f>SUM(I448:I456)</f>
        <v>0</v>
      </c>
      <c r="J447" s="230"/>
      <c r="K447" s="230">
        <f>SUM(K448:K456)</f>
        <v>0</v>
      </c>
      <c r="L447" s="230"/>
      <c r="M447" s="230">
        <f>SUM(M448:M456)</f>
        <v>0</v>
      </c>
      <c r="N447" s="229"/>
      <c r="O447" s="229">
        <f>SUM(O448:O456)</f>
        <v>0</v>
      </c>
      <c r="P447" s="229"/>
      <c r="Q447" s="229">
        <f>SUM(Q448:Q456)</f>
        <v>0</v>
      </c>
      <c r="R447" s="230"/>
      <c r="S447" s="230"/>
      <c r="T447" s="231"/>
      <c r="U447" s="225"/>
      <c r="V447" s="225">
        <f>SUM(V448:V456)</f>
        <v>0</v>
      </c>
      <c r="W447" s="225"/>
      <c r="X447" s="225"/>
      <c r="AG447" t="s">
        <v>146</v>
      </c>
    </row>
    <row r="448" spans="1:60" outlineLevel="1" x14ac:dyDescent="0.2">
      <c r="A448" s="233">
        <v>52</v>
      </c>
      <c r="B448" s="234" t="s">
        <v>498</v>
      </c>
      <c r="C448" s="249" t="s">
        <v>499</v>
      </c>
      <c r="D448" s="235" t="s">
        <v>344</v>
      </c>
      <c r="E448" s="236">
        <v>1</v>
      </c>
      <c r="F448" s="237"/>
      <c r="G448" s="238">
        <f>ROUND(E448*F448,2)</f>
        <v>0</v>
      </c>
      <c r="H448" s="237"/>
      <c r="I448" s="238">
        <f>ROUND(E448*H448,2)</f>
        <v>0</v>
      </c>
      <c r="J448" s="237"/>
      <c r="K448" s="238">
        <f>ROUND(E448*J448,2)</f>
        <v>0</v>
      </c>
      <c r="L448" s="238">
        <v>21</v>
      </c>
      <c r="M448" s="238">
        <f>G448*(1+L448/100)</f>
        <v>0</v>
      </c>
      <c r="N448" s="236">
        <v>0</v>
      </c>
      <c r="O448" s="236">
        <f>ROUND(E448*N448,2)</f>
        <v>0</v>
      </c>
      <c r="P448" s="236">
        <v>0</v>
      </c>
      <c r="Q448" s="236">
        <f>ROUND(E448*P448,2)</f>
        <v>0</v>
      </c>
      <c r="R448" s="238"/>
      <c r="S448" s="238" t="s">
        <v>150</v>
      </c>
      <c r="T448" s="239" t="s">
        <v>151</v>
      </c>
      <c r="U448" s="223">
        <v>0</v>
      </c>
      <c r="V448" s="223">
        <f>ROUND(E448*U448,2)</f>
        <v>0</v>
      </c>
      <c r="W448" s="223"/>
      <c r="X448" s="223" t="s">
        <v>169</v>
      </c>
      <c r="Y448" s="212"/>
      <c r="Z448" s="212"/>
      <c r="AA448" s="212"/>
      <c r="AB448" s="212"/>
      <c r="AC448" s="212"/>
      <c r="AD448" s="212"/>
      <c r="AE448" s="212"/>
      <c r="AF448" s="212"/>
      <c r="AG448" s="212" t="s">
        <v>170</v>
      </c>
      <c r="AH448" s="212"/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 x14ac:dyDescent="0.2">
      <c r="A449" s="219"/>
      <c r="B449" s="220"/>
      <c r="C449" s="261" t="s">
        <v>500</v>
      </c>
      <c r="D449" s="253"/>
      <c r="E449" s="254"/>
      <c r="F449" s="223"/>
      <c r="G449" s="223"/>
      <c r="H449" s="223"/>
      <c r="I449" s="223"/>
      <c r="J449" s="223"/>
      <c r="K449" s="223"/>
      <c r="L449" s="223"/>
      <c r="M449" s="223"/>
      <c r="N449" s="222"/>
      <c r="O449" s="222"/>
      <c r="P449" s="222"/>
      <c r="Q449" s="222"/>
      <c r="R449" s="223"/>
      <c r="S449" s="223"/>
      <c r="T449" s="223"/>
      <c r="U449" s="223"/>
      <c r="V449" s="223"/>
      <c r="W449" s="223"/>
      <c r="X449" s="223"/>
      <c r="Y449" s="212"/>
      <c r="Z449" s="212"/>
      <c r="AA449" s="212"/>
      <c r="AB449" s="212"/>
      <c r="AC449" s="212"/>
      <c r="AD449" s="212"/>
      <c r="AE449" s="212"/>
      <c r="AF449" s="212"/>
      <c r="AG449" s="212" t="s">
        <v>172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">
      <c r="A450" s="219"/>
      <c r="B450" s="220"/>
      <c r="C450" s="261" t="s">
        <v>345</v>
      </c>
      <c r="D450" s="253"/>
      <c r="E450" s="254">
        <v>1</v>
      </c>
      <c r="F450" s="223"/>
      <c r="G450" s="223"/>
      <c r="H450" s="223"/>
      <c r="I450" s="223"/>
      <c r="J450" s="223"/>
      <c r="K450" s="223"/>
      <c r="L450" s="223"/>
      <c r="M450" s="223"/>
      <c r="N450" s="222"/>
      <c r="O450" s="222"/>
      <c r="P450" s="222"/>
      <c r="Q450" s="222"/>
      <c r="R450" s="223"/>
      <c r="S450" s="223"/>
      <c r="T450" s="223"/>
      <c r="U450" s="223"/>
      <c r="V450" s="223"/>
      <c r="W450" s="223"/>
      <c r="X450" s="223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172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 x14ac:dyDescent="0.2">
      <c r="A451" s="233">
        <v>53</v>
      </c>
      <c r="B451" s="234" t="s">
        <v>501</v>
      </c>
      <c r="C451" s="249" t="s">
        <v>502</v>
      </c>
      <c r="D451" s="235" t="s">
        <v>344</v>
      </c>
      <c r="E451" s="236">
        <v>5</v>
      </c>
      <c r="F451" s="237"/>
      <c r="G451" s="238">
        <f>ROUND(E451*F451,2)</f>
        <v>0</v>
      </c>
      <c r="H451" s="237"/>
      <c r="I451" s="238">
        <f>ROUND(E451*H451,2)</f>
        <v>0</v>
      </c>
      <c r="J451" s="237"/>
      <c r="K451" s="238">
        <f>ROUND(E451*J451,2)</f>
        <v>0</v>
      </c>
      <c r="L451" s="238">
        <v>21</v>
      </c>
      <c r="M451" s="238">
        <f>G451*(1+L451/100)</f>
        <v>0</v>
      </c>
      <c r="N451" s="236">
        <v>0</v>
      </c>
      <c r="O451" s="236">
        <f>ROUND(E451*N451,2)</f>
        <v>0</v>
      </c>
      <c r="P451" s="236">
        <v>0</v>
      </c>
      <c r="Q451" s="236">
        <f>ROUND(E451*P451,2)</f>
        <v>0</v>
      </c>
      <c r="R451" s="238"/>
      <c r="S451" s="238" t="s">
        <v>150</v>
      </c>
      <c r="T451" s="239" t="s">
        <v>151</v>
      </c>
      <c r="U451" s="223">
        <v>0</v>
      </c>
      <c r="V451" s="223">
        <f>ROUND(E451*U451,2)</f>
        <v>0</v>
      </c>
      <c r="W451" s="223"/>
      <c r="X451" s="223" t="s">
        <v>169</v>
      </c>
      <c r="Y451" s="212"/>
      <c r="Z451" s="212"/>
      <c r="AA451" s="212"/>
      <c r="AB451" s="212"/>
      <c r="AC451" s="212"/>
      <c r="AD451" s="212"/>
      <c r="AE451" s="212"/>
      <c r="AF451" s="212"/>
      <c r="AG451" s="212" t="s">
        <v>170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1" x14ac:dyDescent="0.2">
      <c r="A452" s="219"/>
      <c r="B452" s="220"/>
      <c r="C452" s="261" t="s">
        <v>500</v>
      </c>
      <c r="D452" s="253"/>
      <c r="E452" s="254"/>
      <c r="F452" s="223"/>
      <c r="G452" s="223"/>
      <c r="H452" s="223"/>
      <c r="I452" s="223"/>
      <c r="J452" s="223"/>
      <c r="K452" s="223"/>
      <c r="L452" s="223"/>
      <c r="M452" s="223"/>
      <c r="N452" s="222"/>
      <c r="O452" s="222"/>
      <c r="P452" s="222"/>
      <c r="Q452" s="222"/>
      <c r="R452" s="223"/>
      <c r="S452" s="223"/>
      <c r="T452" s="223"/>
      <c r="U452" s="223"/>
      <c r="V452" s="223"/>
      <c r="W452" s="223"/>
      <c r="X452" s="223"/>
      <c r="Y452" s="212"/>
      <c r="Z452" s="212"/>
      <c r="AA452" s="212"/>
      <c r="AB452" s="212"/>
      <c r="AC452" s="212"/>
      <c r="AD452" s="212"/>
      <c r="AE452" s="212"/>
      <c r="AF452" s="212"/>
      <c r="AG452" s="212" t="s">
        <v>172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2">
      <c r="A453" s="219"/>
      <c r="B453" s="220"/>
      <c r="C453" s="261" t="s">
        <v>416</v>
      </c>
      <c r="D453" s="253"/>
      <c r="E453" s="254">
        <v>5</v>
      </c>
      <c r="F453" s="223"/>
      <c r="G453" s="223"/>
      <c r="H453" s="223"/>
      <c r="I453" s="223"/>
      <c r="J453" s="223"/>
      <c r="K453" s="223"/>
      <c r="L453" s="223"/>
      <c r="M453" s="223"/>
      <c r="N453" s="222"/>
      <c r="O453" s="222"/>
      <c r="P453" s="222"/>
      <c r="Q453" s="222"/>
      <c r="R453" s="223"/>
      <c r="S453" s="223"/>
      <c r="T453" s="223"/>
      <c r="U453" s="223"/>
      <c r="V453" s="223"/>
      <c r="W453" s="223"/>
      <c r="X453" s="223"/>
      <c r="Y453" s="212"/>
      <c r="Z453" s="212"/>
      <c r="AA453" s="212"/>
      <c r="AB453" s="212"/>
      <c r="AC453" s="212"/>
      <c r="AD453" s="212"/>
      <c r="AE453" s="212"/>
      <c r="AF453" s="212"/>
      <c r="AG453" s="212" t="s">
        <v>172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 x14ac:dyDescent="0.2">
      <c r="A454" s="233">
        <v>54</v>
      </c>
      <c r="B454" s="234" t="s">
        <v>503</v>
      </c>
      <c r="C454" s="249" t="s">
        <v>504</v>
      </c>
      <c r="D454" s="235" t="s">
        <v>344</v>
      </c>
      <c r="E454" s="236">
        <v>26</v>
      </c>
      <c r="F454" s="237"/>
      <c r="G454" s="238">
        <f>ROUND(E454*F454,2)</f>
        <v>0</v>
      </c>
      <c r="H454" s="237"/>
      <c r="I454" s="238">
        <f>ROUND(E454*H454,2)</f>
        <v>0</v>
      </c>
      <c r="J454" s="237"/>
      <c r="K454" s="238">
        <f>ROUND(E454*J454,2)</f>
        <v>0</v>
      </c>
      <c r="L454" s="238">
        <v>21</v>
      </c>
      <c r="M454" s="238">
        <f>G454*(1+L454/100)</f>
        <v>0</v>
      </c>
      <c r="N454" s="236">
        <v>0</v>
      </c>
      <c r="O454" s="236">
        <f>ROUND(E454*N454,2)</f>
        <v>0</v>
      </c>
      <c r="P454" s="236">
        <v>0</v>
      </c>
      <c r="Q454" s="236">
        <f>ROUND(E454*P454,2)</f>
        <v>0</v>
      </c>
      <c r="R454" s="238"/>
      <c r="S454" s="238" t="s">
        <v>150</v>
      </c>
      <c r="T454" s="239" t="s">
        <v>151</v>
      </c>
      <c r="U454" s="223">
        <v>0</v>
      </c>
      <c r="V454" s="223">
        <f>ROUND(E454*U454,2)</f>
        <v>0</v>
      </c>
      <c r="W454" s="223"/>
      <c r="X454" s="223" t="s">
        <v>169</v>
      </c>
      <c r="Y454" s="212"/>
      <c r="Z454" s="212"/>
      <c r="AA454" s="212"/>
      <c r="AB454" s="212"/>
      <c r="AC454" s="212"/>
      <c r="AD454" s="212"/>
      <c r="AE454" s="212"/>
      <c r="AF454" s="212"/>
      <c r="AG454" s="212" t="s">
        <v>170</v>
      </c>
      <c r="AH454" s="212"/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1" x14ac:dyDescent="0.2">
      <c r="A455" s="219"/>
      <c r="B455" s="220"/>
      <c r="C455" s="261" t="s">
        <v>500</v>
      </c>
      <c r="D455" s="253"/>
      <c r="E455" s="254"/>
      <c r="F455" s="223"/>
      <c r="G455" s="223"/>
      <c r="H455" s="223"/>
      <c r="I455" s="223"/>
      <c r="J455" s="223"/>
      <c r="K455" s="223"/>
      <c r="L455" s="223"/>
      <c r="M455" s="223"/>
      <c r="N455" s="222"/>
      <c r="O455" s="222"/>
      <c r="P455" s="222"/>
      <c r="Q455" s="222"/>
      <c r="R455" s="223"/>
      <c r="S455" s="223"/>
      <c r="T455" s="223"/>
      <c r="U455" s="223"/>
      <c r="V455" s="223"/>
      <c r="W455" s="223"/>
      <c r="X455" s="223"/>
      <c r="Y455" s="212"/>
      <c r="Z455" s="212"/>
      <c r="AA455" s="212"/>
      <c r="AB455" s="212"/>
      <c r="AC455" s="212"/>
      <c r="AD455" s="212"/>
      <c r="AE455" s="212"/>
      <c r="AF455" s="212"/>
      <c r="AG455" s="212" t="s">
        <v>172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 x14ac:dyDescent="0.2">
      <c r="A456" s="219"/>
      <c r="B456" s="220"/>
      <c r="C456" s="261" t="s">
        <v>505</v>
      </c>
      <c r="D456" s="253"/>
      <c r="E456" s="254">
        <v>26</v>
      </c>
      <c r="F456" s="223"/>
      <c r="G456" s="223"/>
      <c r="H456" s="223"/>
      <c r="I456" s="223"/>
      <c r="J456" s="223"/>
      <c r="K456" s="223"/>
      <c r="L456" s="223"/>
      <c r="M456" s="223"/>
      <c r="N456" s="222"/>
      <c r="O456" s="222"/>
      <c r="P456" s="222"/>
      <c r="Q456" s="222"/>
      <c r="R456" s="223"/>
      <c r="S456" s="223"/>
      <c r="T456" s="223"/>
      <c r="U456" s="223"/>
      <c r="V456" s="223"/>
      <c r="W456" s="223"/>
      <c r="X456" s="223"/>
      <c r="Y456" s="212"/>
      <c r="Z456" s="212"/>
      <c r="AA456" s="212"/>
      <c r="AB456" s="212"/>
      <c r="AC456" s="212"/>
      <c r="AD456" s="212"/>
      <c r="AE456" s="212"/>
      <c r="AF456" s="212"/>
      <c r="AG456" s="212" t="s">
        <v>172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x14ac:dyDescent="0.2">
      <c r="A457" s="226" t="s">
        <v>145</v>
      </c>
      <c r="B457" s="227" t="s">
        <v>94</v>
      </c>
      <c r="C457" s="247" t="s">
        <v>95</v>
      </c>
      <c r="D457" s="228"/>
      <c r="E457" s="229"/>
      <c r="F457" s="230"/>
      <c r="G457" s="230">
        <f>SUMIF(AG458:AG481,"&lt;&gt;NOR",G458:G481)</f>
        <v>0</v>
      </c>
      <c r="H457" s="230"/>
      <c r="I457" s="230">
        <f>SUM(I458:I481)</f>
        <v>0</v>
      </c>
      <c r="J457" s="230"/>
      <c r="K457" s="230">
        <f>SUM(K458:K481)</f>
        <v>0</v>
      </c>
      <c r="L457" s="230"/>
      <c r="M457" s="230">
        <f>SUM(M458:M481)</f>
        <v>0</v>
      </c>
      <c r="N457" s="229"/>
      <c r="O457" s="229">
        <f>SUM(O458:O481)</f>
        <v>0</v>
      </c>
      <c r="P457" s="229"/>
      <c r="Q457" s="229">
        <f>SUM(Q458:Q481)</f>
        <v>0</v>
      </c>
      <c r="R457" s="230"/>
      <c r="S457" s="230"/>
      <c r="T457" s="231"/>
      <c r="U457" s="225"/>
      <c r="V457" s="225">
        <f>SUM(V458:V481)</f>
        <v>0</v>
      </c>
      <c r="W457" s="225"/>
      <c r="X457" s="225"/>
      <c r="AG457" t="s">
        <v>146</v>
      </c>
    </row>
    <row r="458" spans="1:60" ht="22.5" outlineLevel="1" x14ac:dyDescent="0.2">
      <c r="A458" s="233">
        <v>55</v>
      </c>
      <c r="B458" s="234" t="s">
        <v>506</v>
      </c>
      <c r="C458" s="249" t="s">
        <v>507</v>
      </c>
      <c r="D458" s="235" t="s">
        <v>344</v>
      </c>
      <c r="E458" s="236">
        <v>1</v>
      </c>
      <c r="F458" s="237"/>
      <c r="G458" s="238">
        <f>ROUND(E458*F458,2)</f>
        <v>0</v>
      </c>
      <c r="H458" s="237"/>
      <c r="I458" s="238">
        <f>ROUND(E458*H458,2)</f>
        <v>0</v>
      </c>
      <c r="J458" s="237"/>
      <c r="K458" s="238">
        <f>ROUND(E458*J458,2)</f>
        <v>0</v>
      </c>
      <c r="L458" s="238">
        <v>21</v>
      </c>
      <c r="M458" s="238">
        <f>G458*(1+L458/100)</f>
        <v>0</v>
      </c>
      <c r="N458" s="236">
        <v>0</v>
      </c>
      <c r="O458" s="236">
        <f>ROUND(E458*N458,2)</f>
        <v>0</v>
      </c>
      <c r="P458" s="236">
        <v>0</v>
      </c>
      <c r="Q458" s="236">
        <f>ROUND(E458*P458,2)</f>
        <v>0</v>
      </c>
      <c r="R458" s="238"/>
      <c r="S458" s="238" t="s">
        <v>150</v>
      </c>
      <c r="T458" s="239" t="s">
        <v>151</v>
      </c>
      <c r="U458" s="223">
        <v>0</v>
      </c>
      <c r="V458" s="223">
        <f>ROUND(E458*U458,2)</f>
        <v>0</v>
      </c>
      <c r="W458" s="223"/>
      <c r="X458" s="223" t="s">
        <v>169</v>
      </c>
      <c r="Y458" s="212"/>
      <c r="Z458" s="212"/>
      <c r="AA458" s="212"/>
      <c r="AB458" s="212"/>
      <c r="AC458" s="212"/>
      <c r="AD458" s="212"/>
      <c r="AE458" s="212"/>
      <c r="AF458" s="212"/>
      <c r="AG458" s="212" t="s">
        <v>170</v>
      </c>
      <c r="AH458" s="212"/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2">
      <c r="A459" s="219"/>
      <c r="B459" s="220"/>
      <c r="C459" s="261" t="s">
        <v>508</v>
      </c>
      <c r="D459" s="253"/>
      <c r="E459" s="254"/>
      <c r="F459" s="223"/>
      <c r="G459" s="223"/>
      <c r="H459" s="223"/>
      <c r="I459" s="223"/>
      <c r="J459" s="223"/>
      <c r="K459" s="223"/>
      <c r="L459" s="223"/>
      <c r="M459" s="223"/>
      <c r="N459" s="222"/>
      <c r="O459" s="222"/>
      <c r="P459" s="222"/>
      <c r="Q459" s="222"/>
      <c r="R459" s="223"/>
      <c r="S459" s="223"/>
      <c r="T459" s="223"/>
      <c r="U459" s="223"/>
      <c r="V459" s="223"/>
      <c r="W459" s="223"/>
      <c r="X459" s="223"/>
      <c r="Y459" s="212"/>
      <c r="Z459" s="212"/>
      <c r="AA459" s="212"/>
      <c r="AB459" s="212"/>
      <c r="AC459" s="212"/>
      <c r="AD459" s="212"/>
      <c r="AE459" s="212"/>
      <c r="AF459" s="212"/>
      <c r="AG459" s="212" t="s">
        <v>172</v>
      </c>
      <c r="AH459" s="212">
        <v>0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2">
      <c r="A460" s="219"/>
      <c r="B460" s="220"/>
      <c r="C460" s="261" t="s">
        <v>345</v>
      </c>
      <c r="D460" s="253"/>
      <c r="E460" s="254">
        <v>1</v>
      </c>
      <c r="F460" s="223"/>
      <c r="G460" s="223"/>
      <c r="H460" s="223"/>
      <c r="I460" s="223"/>
      <c r="J460" s="223"/>
      <c r="K460" s="223"/>
      <c r="L460" s="223"/>
      <c r="M460" s="223"/>
      <c r="N460" s="222"/>
      <c r="O460" s="222"/>
      <c r="P460" s="222"/>
      <c r="Q460" s="222"/>
      <c r="R460" s="223"/>
      <c r="S460" s="223"/>
      <c r="T460" s="223"/>
      <c r="U460" s="223"/>
      <c r="V460" s="223"/>
      <c r="W460" s="223"/>
      <c r="X460" s="223"/>
      <c r="Y460" s="212"/>
      <c r="Z460" s="212"/>
      <c r="AA460" s="212"/>
      <c r="AB460" s="212"/>
      <c r="AC460" s="212"/>
      <c r="AD460" s="212"/>
      <c r="AE460" s="212"/>
      <c r="AF460" s="212"/>
      <c r="AG460" s="212" t="s">
        <v>172</v>
      </c>
      <c r="AH460" s="212">
        <v>0</v>
      </c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ht="22.5" outlineLevel="1" x14ac:dyDescent="0.2">
      <c r="A461" s="233">
        <v>56</v>
      </c>
      <c r="B461" s="234" t="s">
        <v>509</v>
      </c>
      <c r="C461" s="249" t="s">
        <v>510</v>
      </c>
      <c r="D461" s="235" t="s">
        <v>344</v>
      </c>
      <c r="E461" s="236">
        <v>1</v>
      </c>
      <c r="F461" s="237"/>
      <c r="G461" s="238">
        <f>ROUND(E461*F461,2)</f>
        <v>0</v>
      </c>
      <c r="H461" s="237"/>
      <c r="I461" s="238">
        <f>ROUND(E461*H461,2)</f>
        <v>0</v>
      </c>
      <c r="J461" s="237"/>
      <c r="K461" s="238">
        <f>ROUND(E461*J461,2)</f>
        <v>0</v>
      </c>
      <c r="L461" s="238">
        <v>21</v>
      </c>
      <c r="M461" s="238">
        <f>G461*(1+L461/100)</f>
        <v>0</v>
      </c>
      <c r="N461" s="236">
        <v>0</v>
      </c>
      <c r="O461" s="236">
        <f>ROUND(E461*N461,2)</f>
        <v>0</v>
      </c>
      <c r="P461" s="236">
        <v>0</v>
      </c>
      <c r="Q461" s="236">
        <f>ROUND(E461*P461,2)</f>
        <v>0</v>
      </c>
      <c r="R461" s="238"/>
      <c r="S461" s="238" t="s">
        <v>150</v>
      </c>
      <c r="T461" s="239" t="s">
        <v>151</v>
      </c>
      <c r="U461" s="223">
        <v>0</v>
      </c>
      <c r="V461" s="223">
        <f>ROUND(E461*U461,2)</f>
        <v>0</v>
      </c>
      <c r="W461" s="223"/>
      <c r="X461" s="223" t="s">
        <v>169</v>
      </c>
      <c r="Y461" s="212"/>
      <c r="Z461" s="212"/>
      <c r="AA461" s="212"/>
      <c r="AB461" s="212"/>
      <c r="AC461" s="212"/>
      <c r="AD461" s="212"/>
      <c r="AE461" s="212"/>
      <c r="AF461" s="212"/>
      <c r="AG461" s="212" t="s">
        <v>170</v>
      </c>
      <c r="AH461" s="212"/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2">
      <c r="A462" s="219"/>
      <c r="B462" s="220"/>
      <c r="C462" s="261" t="s">
        <v>508</v>
      </c>
      <c r="D462" s="253"/>
      <c r="E462" s="254"/>
      <c r="F462" s="223"/>
      <c r="G462" s="223"/>
      <c r="H462" s="223"/>
      <c r="I462" s="223"/>
      <c r="J462" s="223"/>
      <c r="K462" s="223"/>
      <c r="L462" s="223"/>
      <c r="M462" s="223"/>
      <c r="N462" s="222"/>
      <c r="O462" s="222"/>
      <c r="P462" s="222"/>
      <c r="Q462" s="222"/>
      <c r="R462" s="223"/>
      <c r="S462" s="223"/>
      <c r="T462" s="223"/>
      <c r="U462" s="223"/>
      <c r="V462" s="223"/>
      <c r="W462" s="223"/>
      <c r="X462" s="223"/>
      <c r="Y462" s="212"/>
      <c r="Z462" s="212"/>
      <c r="AA462" s="212"/>
      <c r="AB462" s="212"/>
      <c r="AC462" s="212"/>
      <c r="AD462" s="212"/>
      <c r="AE462" s="212"/>
      <c r="AF462" s="212"/>
      <c r="AG462" s="212" t="s">
        <v>172</v>
      </c>
      <c r="AH462" s="212">
        <v>0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1" x14ac:dyDescent="0.2">
      <c r="A463" s="219"/>
      <c r="B463" s="220"/>
      <c r="C463" s="261" t="s">
        <v>345</v>
      </c>
      <c r="D463" s="253"/>
      <c r="E463" s="254">
        <v>1</v>
      </c>
      <c r="F463" s="223"/>
      <c r="G463" s="223"/>
      <c r="H463" s="223"/>
      <c r="I463" s="223"/>
      <c r="J463" s="223"/>
      <c r="K463" s="223"/>
      <c r="L463" s="223"/>
      <c r="M463" s="223"/>
      <c r="N463" s="222"/>
      <c r="O463" s="222"/>
      <c r="P463" s="222"/>
      <c r="Q463" s="222"/>
      <c r="R463" s="223"/>
      <c r="S463" s="223"/>
      <c r="T463" s="223"/>
      <c r="U463" s="223"/>
      <c r="V463" s="223"/>
      <c r="W463" s="223"/>
      <c r="X463" s="223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172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ht="22.5" outlineLevel="1" x14ac:dyDescent="0.2">
      <c r="A464" s="233">
        <v>57</v>
      </c>
      <c r="B464" s="234" t="s">
        <v>511</v>
      </c>
      <c r="C464" s="249" t="s">
        <v>512</v>
      </c>
      <c r="D464" s="235" t="s">
        <v>344</v>
      </c>
      <c r="E464" s="236">
        <v>4</v>
      </c>
      <c r="F464" s="237"/>
      <c r="G464" s="238">
        <f>ROUND(E464*F464,2)</f>
        <v>0</v>
      </c>
      <c r="H464" s="237"/>
      <c r="I464" s="238">
        <f>ROUND(E464*H464,2)</f>
        <v>0</v>
      </c>
      <c r="J464" s="237"/>
      <c r="K464" s="238">
        <f>ROUND(E464*J464,2)</f>
        <v>0</v>
      </c>
      <c r="L464" s="238">
        <v>21</v>
      </c>
      <c r="M464" s="238">
        <f>G464*(1+L464/100)</f>
        <v>0</v>
      </c>
      <c r="N464" s="236">
        <v>0</v>
      </c>
      <c r="O464" s="236">
        <f>ROUND(E464*N464,2)</f>
        <v>0</v>
      </c>
      <c r="P464" s="236">
        <v>0</v>
      </c>
      <c r="Q464" s="236">
        <f>ROUND(E464*P464,2)</f>
        <v>0</v>
      </c>
      <c r="R464" s="238"/>
      <c r="S464" s="238" t="s">
        <v>150</v>
      </c>
      <c r="T464" s="239" t="s">
        <v>151</v>
      </c>
      <c r="U464" s="223">
        <v>0</v>
      </c>
      <c r="V464" s="223">
        <f>ROUND(E464*U464,2)</f>
        <v>0</v>
      </c>
      <c r="W464" s="223"/>
      <c r="X464" s="223" t="s">
        <v>169</v>
      </c>
      <c r="Y464" s="212"/>
      <c r="Z464" s="212"/>
      <c r="AA464" s="212"/>
      <c r="AB464" s="212"/>
      <c r="AC464" s="212"/>
      <c r="AD464" s="212"/>
      <c r="AE464" s="212"/>
      <c r="AF464" s="212"/>
      <c r="AG464" s="212" t="s">
        <v>170</v>
      </c>
      <c r="AH464" s="212"/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2">
      <c r="A465" s="219"/>
      <c r="B465" s="220"/>
      <c r="C465" s="261" t="s">
        <v>508</v>
      </c>
      <c r="D465" s="253"/>
      <c r="E465" s="254"/>
      <c r="F465" s="223"/>
      <c r="G465" s="223"/>
      <c r="H465" s="223"/>
      <c r="I465" s="223"/>
      <c r="J465" s="223"/>
      <c r="K465" s="223"/>
      <c r="L465" s="223"/>
      <c r="M465" s="223"/>
      <c r="N465" s="222"/>
      <c r="O465" s="222"/>
      <c r="P465" s="222"/>
      <c r="Q465" s="222"/>
      <c r="R465" s="223"/>
      <c r="S465" s="223"/>
      <c r="T465" s="223"/>
      <c r="U465" s="223"/>
      <c r="V465" s="223"/>
      <c r="W465" s="223"/>
      <c r="X465" s="223"/>
      <c r="Y465" s="212"/>
      <c r="Z465" s="212"/>
      <c r="AA465" s="212"/>
      <c r="AB465" s="212"/>
      <c r="AC465" s="212"/>
      <c r="AD465" s="212"/>
      <c r="AE465" s="212"/>
      <c r="AF465" s="212"/>
      <c r="AG465" s="212" t="s">
        <v>172</v>
      </c>
      <c r="AH465" s="212">
        <v>0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2">
      <c r="A466" s="219"/>
      <c r="B466" s="220"/>
      <c r="C466" s="261" t="s">
        <v>331</v>
      </c>
      <c r="D466" s="253"/>
      <c r="E466" s="254"/>
      <c r="F466" s="223"/>
      <c r="G466" s="223"/>
      <c r="H466" s="223"/>
      <c r="I466" s="223"/>
      <c r="J466" s="223"/>
      <c r="K466" s="223"/>
      <c r="L466" s="223"/>
      <c r="M466" s="223"/>
      <c r="N466" s="222"/>
      <c r="O466" s="222"/>
      <c r="P466" s="222"/>
      <c r="Q466" s="222"/>
      <c r="R466" s="223"/>
      <c r="S466" s="223"/>
      <c r="T466" s="223"/>
      <c r="U466" s="223"/>
      <c r="V466" s="223"/>
      <c r="W466" s="223"/>
      <c r="X466" s="223"/>
      <c r="Y466" s="212"/>
      <c r="Z466" s="212"/>
      <c r="AA466" s="212"/>
      <c r="AB466" s="212"/>
      <c r="AC466" s="212"/>
      <c r="AD466" s="212"/>
      <c r="AE466" s="212"/>
      <c r="AF466" s="212"/>
      <c r="AG466" s="212" t="s">
        <v>172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 x14ac:dyDescent="0.2">
      <c r="A467" s="219"/>
      <c r="B467" s="220"/>
      <c r="C467" s="261" t="s">
        <v>345</v>
      </c>
      <c r="D467" s="253"/>
      <c r="E467" s="254">
        <v>1</v>
      </c>
      <c r="F467" s="223"/>
      <c r="G467" s="223"/>
      <c r="H467" s="223"/>
      <c r="I467" s="223"/>
      <c r="J467" s="223"/>
      <c r="K467" s="223"/>
      <c r="L467" s="223"/>
      <c r="M467" s="223"/>
      <c r="N467" s="222"/>
      <c r="O467" s="222"/>
      <c r="P467" s="222"/>
      <c r="Q467" s="222"/>
      <c r="R467" s="223"/>
      <c r="S467" s="223"/>
      <c r="T467" s="223"/>
      <c r="U467" s="223"/>
      <c r="V467" s="223"/>
      <c r="W467" s="223"/>
      <c r="X467" s="223"/>
      <c r="Y467" s="212"/>
      <c r="Z467" s="212"/>
      <c r="AA467" s="212"/>
      <c r="AB467" s="212"/>
      <c r="AC467" s="212"/>
      <c r="AD467" s="212"/>
      <c r="AE467" s="212"/>
      <c r="AF467" s="212"/>
      <c r="AG467" s="212" t="s">
        <v>172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 x14ac:dyDescent="0.2">
      <c r="A468" s="219"/>
      <c r="B468" s="220"/>
      <c r="C468" s="261" t="s">
        <v>333</v>
      </c>
      <c r="D468" s="253"/>
      <c r="E468" s="254"/>
      <c r="F468" s="223"/>
      <c r="G468" s="223"/>
      <c r="H468" s="223"/>
      <c r="I468" s="223"/>
      <c r="J468" s="223"/>
      <c r="K468" s="223"/>
      <c r="L468" s="223"/>
      <c r="M468" s="223"/>
      <c r="N468" s="222"/>
      <c r="O468" s="222"/>
      <c r="P468" s="222"/>
      <c r="Q468" s="222"/>
      <c r="R468" s="223"/>
      <c r="S468" s="223"/>
      <c r="T468" s="223"/>
      <c r="U468" s="223"/>
      <c r="V468" s="223"/>
      <c r="W468" s="223"/>
      <c r="X468" s="223"/>
      <c r="Y468" s="212"/>
      <c r="Z468" s="212"/>
      <c r="AA468" s="212"/>
      <c r="AB468" s="212"/>
      <c r="AC468" s="212"/>
      <c r="AD468" s="212"/>
      <c r="AE468" s="212"/>
      <c r="AF468" s="212"/>
      <c r="AG468" s="212" t="s">
        <v>172</v>
      </c>
      <c r="AH468" s="212">
        <v>0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1" x14ac:dyDescent="0.2">
      <c r="A469" s="219"/>
      <c r="B469" s="220"/>
      <c r="C469" s="261" t="s">
        <v>332</v>
      </c>
      <c r="D469" s="253"/>
      <c r="E469" s="254">
        <v>3</v>
      </c>
      <c r="F469" s="223"/>
      <c r="G469" s="223"/>
      <c r="H469" s="223"/>
      <c r="I469" s="223"/>
      <c r="J469" s="223"/>
      <c r="K469" s="223"/>
      <c r="L469" s="223"/>
      <c r="M469" s="223"/>
      <c r="N469" s="222"/>
      <c r="O469" s="222"/>
      <c r="P469" s="222"/>
      <c r="Q469" s="222"/>
      <c r="R469" s="223"/>
      <c r="S469" s="223"/>
      <c r="T469" s="223"/>
      <c r="U469" s="223"/>
      <c r="V469" s="223"/>
      <c r="W469" s="223"/>
      <c r="X469" s="223"/>
      <c r="Y469" s="212"/>
      <c r="Z469" s="212"/>
      <c r="AA469" s="212"/>
      <c r="AB469" s="212"/>
      <c r="AC469" s="212"/>
      <c r="AD469" s="212"/>
      <c r="AE469" s="212"/>
      <c r="AF469" s="212"/>
      <c r="AG469" s="212" t="s">
        <v>172</v>
      </c>
      <c r="AH469" s="212">
        <v>0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ht="22.5" outlineLevel="1" x14ac:dyDescent="0.2">
      <c r="A470" s="233">
        <v>58</v>
      </c>
      <c r="B470" s="234" t="s">
        <v>513</v>
      </c>
      <c r="C470" s="249" t="s">
        <v>512</v>
      </c>
      <c r="D470" s="235" t="s">
        <v>344</v>
      </c>
      <c r="E470" s="236">
        <v>5</v>
      </c>
      <c r="F470" s="237"/>
      <c r="G470" s="238">
        <f>ROUND(E470*F470,2)</f>
        <v>0</v>
      </c>
      <c r="H470" s="237"/>
      <c r="I470" s="238">
        <f>ROUND(E470*H470,2)</f>
        <v>0</v>
      </c>
      <c r="J470" s="237"/>
      <c r="K470" s="238">
        <f>ROUND(E470*J470,2)</f>
        <v>0</v>
      </c>
      <c r="L470" s="238">
        <v>21</v>
      </c>
      <c r="M470" s="238">
        <f>G470*(1+L470/100)</f>
        <v>0</v>
      </c>
      <c r="N470" s="236">
        <v>0</v>
      </c>
      <c r="O470" s="236">
        <f>ROUND(E470*N470,2)</f>
        <v>0</v>
      </c>
      <c r="P470" s="236">
        <v>0</v>
      </c>
      <c r="Q470" s="236">
        <f>ROUND(E470*P470,2)</f>
        <v>0</v>
      </c>
      <c r="R470" s="238"/>
      <c r="S470" s="238" t="s">
        <v>150</v>
      </c>
      <c r="T470" s="239" t="s">
        <v>151</v>
      </c>
      <c r="U470" s="223">
        <v>0</v>
      </c>
      <c r="V470" s="223">
        <f>ROUND(E470*U470,2)</f>
        <v>0</v>
      </c>
      <c r="W470" s="223"/>
      <c r="X470" s="223" t="s">
        <v>169</v>
      </c>
      <c r="Y470" s="212"/>
      <c r="Z470" s="212"/>
      <c r="AA470" s="212"/>
      <c r="AB470" s="212"/>
      <c r="AC470" s="212"/>
      <c r="AD470" s="212"/>
      <c r="AE470" s="212"/>
      <c r="AF470" s="212"/>
      <c r="AG470" s="212" t="s">
        <v>170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 x14ac:dyDescent="0.2">
      <c r="A471" s="219"/>
      <c r="B471" s="220"/>
      <c r="C471" s="261" t="s">
        <v>508</v>
      </c>
      <c r="D471" s="253"/>
      <c r="E471" s="254"/>
      <c r="F471" s="223"/>
      <c r="G471" s="223"/>
      <c r="H471" s="223"/>
      <c r="I471" s="223"/>
      <c r="J471" s="223"/>
      <c r="K471" s="223"/>
      <c r="L471" s="223"/>
      <c r="M471" s="223"/>
      <c r="N471" s="222"/>
      <c r="O471" s="222"/>
      <c r="P471" s="222"/>
      <c r="Q471" s="222"/>
      <c r="R471" s="223"/>
      <c r="S471" s="223"/>
      <c r="T471" s="223"/>
      <c r="U471" s="223"/>
      <c r="V471" s="223"/>
      <c r="W471" s="223"/>
      <c r="X471" s="223"/>
      <c r="Y471" s="212"/>
      <c r="Z471" s="212"/>
      <c r="AA471" s="212"/>
      <c r="AB471" s="212"/>
      <c r="AC471" s="212"/>
      <c r="AD471" s="212"/>
      <c r="AE471" s="212"/>
      <c r="AF471" s="212"/>
      <c r="AG471" s="212" t="s">
        <v>172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 x14ac:dyDescent="0.2">
      <c r="A472" s="219"/>
      <c r="B472" s="220"/>
      <c r="C472" s="261" t="s">
        <v>331</v>
      </c>
      <c r="D472" s="253"/>
      <c r="E472" s="254"/>
      <c r="F472" s="223"/>
      <c r="G472" s="223"/>
      <c r="H472" s="223"/>
      <c r="I472" s="223"/>
      <c r="J472" s="223"/>
      <c r="K472" s="223"/>
      <c r="L472" s="223"/>
      <c r="M472" s="223"/>
      <c r="N472" s="222"/>
      <c r="O472" s="222"/>
      <c r="P472" s="222"/>
      <c r="Q472" s="222"/>
      <c r="R472" s="223"/>
      <c r="S472" s="223"/>
      <c r="T472" s="223"/>
      <c r="U472" s="223"/>
      <c r="V472" s="223"/>
      <c r="W472" s="223"/>
      <c r="X472" s="223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172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 x14ac:dyDescent="0.2">
      <c r="A473" s="219"/>
      <c r="B473" s="220"/>
      <c r="C473" s="261" t="s">
        <v>332</v>
      </c>
      <c r="D473" s="253"/>
      <c r="E473" s="254">
        <v>3</v>
      </c>
      <c r="F473" s="223"/>
      <c r="G473" s="223"/>
      <c r="H473" s="223"/>
      <c r="I473" s="223"/>
      <c r="J473" s="223"/>
      <c r="K473" s="223"/>
      <c r="L473" s="223"/>
      <c r="M473" s="223"/>
      <c r="N473" s="222"/>
      <c r="O473" s="222"/>
      <c r="P473" s="222"/>
      <c r="Q473" s="222"/>
      <c r="R473" s="223"/>
      <c r="S473" s="223"/>
      <c r="T473" s="223"/>
      <c r="U473" s="223"/>
      <c r="V473" s="223"/>
      <c r="W473" s="223"/>
      <c r="X473" s="223"/>
      <c r="Y473" s="212"/>
      <c r="Z473" s="212"/>
      <c r="AA473" s="212"/>
      <c r="AB473" s="212"/>
      <c r="AC473" s="212"/>
      <c r="AD473" s="212"/>
      <c r="AE473" s="212"/>
      <c r="AF473" s="212"/>
      <c r="AG473" s="212" t="s">
        <v>172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 x14ac:dyDescent="0.2">
      <c r="A474" s="219"/>
      <c r="B474" s="220"/>
      <c r="C474" s="261" t="s">
        <v>333</v>
      </c>
      <c r="D474" s="253"/>
      <c r="E474" s="254"/>
      <c r="F474" s="223"/>
      <c r="G474" s="223"/>
      <c r="H474" s="223"/>
      <c r="I474" s="223"/>
      <c r="J474" s="223"/>
      <c r="K474" s="223"/>
      <c r="L474" s="223"/>
      <c r="M474" s="223"/>
      <c r="N474" s="222"/>
      <c r="O474" s="222"/>
      <c r="P474" s="222"/>
      <c r="Q474" s="222"/>
      <c r="R474" s="223"/>
      <c r="S474" s="223"/>
      <c r="T474" s="223"/>
      <c r="U474" s="223"/>
      <c r="V474" s="223"/>
      <c r="W474" s="223"/>
      <c r="X474" s="223"/>
      <c r="Y474" s="212"/>
      <c r="Z474" s="212"/>
      <c r="AA474" s="212"/>
      <c r="AB474" s="212"/>
      <c r="AC474" s="212"/>
      <c r="AD474" s="212"/>
      <c r="AE474" s="212"/>
      <c r="AF474" s="212"/>
      <c r="AG474" s="212" t="s">
        <v>172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1" x14ac:dyDescent="0.2">
      <c r="A475" s="219"/>
      <c r="B475" s="220"/>
      <c r="C475" s="261" t="s">
        <v>334</v>
      </c>
      <c r="D475" s="253"/>
      <c r="E475" s="254">
        <v>2</v>
      </c>
      <c r="F475" s="223"/>
      <c r="G475" s="223"/>
      <c r="H475" s="223"/>
      <c r="I475" s="223"/>
      <c r="J475" s="223"/>
      <c r="K475" s="223"/>
      <c r="L475" s="223"/>
      <c r="M475" s="223"/>
      <c r="N475" s="222"/>
      <c r="O475" s="222"/>
      <c r="P475" s="222"/>
      <c r="Q475" s="222"/>
      <c r="R475" s="223"/>
      <c r="S475" s="223"/>
      <c r="T475" s="223"/>
      <c r="U475" s="223"/>
      <c r="V475" s="223"/>
      <c r="W475" s="223"/>
      <c r="X475" s="223"/>
      <c r="Y475" s="212"/>
      <c r="Z475" s="212"/>
      <c r="AA475" s="212"/>
      <c r="AB475" s="212"/>
      <c r="AC475" s="212"/>
      <c r="AD475" s="212"/>
      <c r="AE475" s="212"/>
      <c r="AF475" s="212"/>
      <c r="AG475" s="212" t="s">
        <v>172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ht="22.5" outlineLevel="1" x14ac:dyDescent="0.2">
      <c r="A476" s="233">
        <v>59</v>
      </c>
      <c r="B476" s="234" t="s">
        <v>514</v>
      </c>
      <c r="C476" s="249" t="s">
        <v>515</v>
      </c>
      <c r="D476" s="235" t="s">
        <v>344</v>
      </c>
      <c r="E476" s="236">
        <v>5</v>
      </c>
      <c r="F476" s="237"/>
      <c r="G476" s="238">
        <f>ROUND(E476*F476,2)</f>
        <v>0</v>
      </c>
      <c r="H476" s="237"/>
      <c r="I476" s="238">
        <f>ROUND(E476*H476,2)</f>
        <v>0</v>
      </c>
      <c r="J476" s="237"/>
      <c r="K476" s="238">
        <f>ROUND(E476*J476,2)</f>
        <v>0</v>
      </c>
      <c r="L476" s="238">
        <v>21</v>
      </c>
      <c r="M476" s="238">
        <f>G476*(1+L476/100)</f>
        <v>0</v>
      </c>
      <c r="N476" s="236">
        <v>0</v>
      </c>
      <c r="O476" s="236">
        <f>ROUND(E476*N476,2)</f>
        <v>0</v>
      </c>
      <c r="P476" s="236">
        <v>0</v>
      </c>
      <c r="Q476" s="236">
        <f>ROUND(E476*P476,2)</f>
        <v>0</v>
      </c>
      <c r="R476" s="238"/>
      <c r="S476" s="238" t="s">
        <v>150</v>
      </c>
      <c r="T476" s="239" t="s">
        <v>151</v>
      </c>
      <c r="U476" s="223">
        <v>0</v>
      </c>
      <c r="V476" s="223">
        <f>ROUND(E476*U476,2)</f>
        <v>0</v>
      </c>
      <c r="W476" s="223"/>
      <c r="X476" s="223" t="s">
        <v>169</v>
      </c>
      <c r="Y476" s="212"/>
      <c r="Z476" s="212"/>
      <c r="AA476" s="212"/>
      <c r="AB476" s="212"/>
      <c r="AC476" s="212"/>
      <c r="AD476" s="212"/>
      <c r="AE476" s="212"/>
      <c r="AF476" s="212"/>
      <c r="AG476" s="212" t="s">
        <v>170</v>
      </c>
      <c r="AH476" s="212"/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 x14ac:dyDescent="0.2">
      <c r="A477" s="219"/>
      <c r="B477" s="220"/>
      <c r="C477" s="261" t="s">
        <v>508</v>
      </c>
      <c r="D477" s="253"/>
      <c r="E477" s="254"/>
      <c r="F477" s="223"/>
      <c r="G477" s="223"/>
      <c r="H477" s="223"/>
      <c r="I477" s="223"/>
      <c r="J477" s="223"/>
      <c r="K477" s="223"/>
      <c r="L477" s="223"/>
      <c r="M477" s="223"/>
      <c r="N477" s="222"/>
      <c r="O477" s="222"/>
      <c r="P477" s="222"/>
      <c r="Q477" s="222"/>
      <c r="R477" s="223"/>
      <c r="S477" s="223"/>
      <c r="T477" s="223"/>
      <c r="U477" s="223"/>
      <c r="V477" s="223"/>
      <c r="W477" s="223"/>
      <c r="X477" s="223"/>
      <c r="Y477" s="212"/>
      <c r="Z477" s="212"/>
      <c r="AA477" s="212"/>
      <c r="AB477" s="212"/>
      <c r="AC477" s="212"/>
      <c r="AD477" s="212"/>
      <c r="AE477" s="212"/>
      <c r="AF477" s="212"/>
      <c r="AG477" s="212" t="s">
        <v>172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1" x14ac:dyDescent="0.2">
      <c r="A478" s="219"/>
      <c r="B478" s="220"/>
      <c r="C478" s="261" t="s">
        <v>331</v>
      </c>
      <c r="D478" s="253"/>
      <c r="E478" s="254"/>
      <c r="F478" s="223"/>
      <c r="G478" s="223"/>
      <c r="H478" s="223"/>
      <c r="I478" s="223"/>
      <c r="J478" s="223"/>
      <c r="K478" s="223"/>
      <c r="L478" s="223"/>
      <c r="M478" s="223"/>
      <c r="N478" s="222"/>
      <c r="O478" s="222"/>
      <c r="P478" s="222"/>
      <c r="Q478" s="222"/>
      <c r="R478" s="223"/>
      <c r="S478" s="223"/>
      <c r="T478" s="223"/>
      <c r="U478" s="223"/>
      <c r="V478" s="223"/>
      <c r="W478" s="223"/>
      <c r="X478" s="223"/>
      <c r="Y478" s="212"/>
      <c r="Z478" s="212"/>
      <c r="AA478" s="212"/>
      <c r="AB478" s="212"/>
      <c r="AC478" s="212"/>
      <c r="AD478" s="212"/>
      <c r="AE478" s="212"/>
      <c r="AF478" s="212"/>
      <c r="AG478" s="212" t="s">
        <v>172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1" x14ac:dyDescent="0.2">
      <c r="A479" s="219"/>
      <c r="B479" s="220"/>
      <c r="C479" s="261" t="s">
        <v>345</v>
      </c>
      <c r="D479" s="253"/>
      <c r="E479" s="254">
        <v>1</v>
      </c>
      <c r="F479" s="223"/>
      <c r="G479" s="223"/>
      <c r="H479" s="223"/>
      <c r="I479" s="223"/>
      <c r="J479" s="223"/>
      <c r="K479" s="223"/>
      <c r="L479" s="223"/>
      <c r="M479" s="223"/>
      <c r="N479" s="222"/>
      <c r="O479" s="222"/>
      <c r="P479" s="222"/>
      <c r="Q479" s="222"/>
      <c r="R479" s="223"/>
      <c r="S479" s="223"/>
      <c r="T479" s="223"/>
      <c r="U479" s="223"/>
      <c r="V479" s="223"/>
      <c r="W479" s="223"/>
      <c r="X479" s="223"/>
      <c r="Y479" s="212"/>
      <c r="Z479" s="212"/>
      <c r="AA479" s="212"/>
      <c r="AB479" s="212"/>
      <c r="AC479" s="212"/>
      <c r="AD479" s="212"/>
      <c r="AE479" s="212"/>
      <c r="AF479" s="212"/>
      <c r="AG479" s="212" t="s">
        <v>172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1" x14ac:dyDescent="0.2">
      <c r="A480" s="219"/>
      <c r="B480" s="220"/>
      <c r="C480" s="261" t="s">
        <v>333</v>
      </c>
      <c r="D480" s="253"/>
      <c r="E480" s="254"/>
      <c r="F480" s="223"/>
      <c r="G480" s="223"/>
      <c r="H480" s="223"/>
      <c r="I480" s="223"/>
      <c r="J480" s="223"/>
      <c r="K480" s="223"/>
      <c r="L480" s="223"/>
      <c r="M480" s="223"/>
      <c r="N480" s="222"/>
      <c r="O480" s="222"/>
      <c r="P480" s="222"/>
      <c r="Q480" s="222"/>
      <c r="R480" s="223"/>
      <c r="S480" s="223"/>
      <c r="T480" s="223"/>
      <c r="U480" s="223"/>
      <c r="V480" s="223"/>
      <c r="W480" s="223"/>
      <c r="X480" s="223"/>
      <c r="Y480" s="212"/>
      <c r="Z480" s="212"/>
      <c r="AA480" s="212"/>
      <c r="AB480" s="212"/>
      <c r="AC480" s="212"/>
      <c r="AD480" s="212"/>
      <c r="AE480" s="212"/>
      <c r="AF480" s="212"/>
      <c r="AG480" s="212" t="s">
        <v>172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 x14ac:dyDescent="0.2">
      <c r="A481" s="219"/>
      <c r="B481" s="220"/>
      <c r="C481" s="261" t="s">
        <v>173</v>
      </c>
      <c r="D481" s="253"/>
      <c r="E481" s="254">
        <v>4</v>
      </c>
      <c r="F481" s="223"/>
      <c r="G481" s="223"/>
      <c r="H481" s="223"/>
      <c r="I481" s="223"/>
      <c r="J481" s="223"/>
      <c r="K481" s="223"/>
      <c r="L481" s="223"/>
      <c r="M481" s="223"/>
      <c r="N481" s="222"/>
      <c r="O481" s="222"/>
      <c r="P481" s="222"/>
      <c r="Q481" s="222"/>
      <c r="R481" s="223"/>
      <c r="S481" s="223"/>
      <c r="T481" s="223"/>
      <c r="U481" s="223"/>
      <c r="V481" s="223"/>
      <c r="W481" s="223"/>
      <c r="X481" s="223"/>
      <c r="Y481" s="212"/>
      <c r="Z481" s="212"/>
      <c r="AA481" s="212"/>
      <c r="AB481" s="212"/>
      <c r="AC481" s="212"/>
      <c r="AD481" s="212"/>
      <c r="AE481" s="212"/>
      <c r="AF481" s="212"/>
      <c r="AG481" s="212" t="s">
        <v>172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x14ac:dyDescent="0.2">
      <c r="A482" s="226" t="s">
        <v>145</v>
      </c>
      <c r="B482" s="227" t="s">
        <v>96</v>
      </c>
      <c r="C482" s="247" t="s">
        <v>97</v>
      </c>
      <c r="D482" s="228"/>
      <c r="E482" s="229"/>
      <c r="F482" s="230"/>
      <c r="G482" s="230">
        <f>SUMIF(AG483:AG626,"&lt;&gt;NOR",G483:G626)</f>
        <v>0</v>
      </c>
      <c r="H482" s="230"/>
      <c r="I482" s="230">
        <f>SUM(I483:I626)</f>
        <v>0</v>
      </c>
      <c r="J482" s="230"/>
      <c r="K482" s="230">
        <f>SUM(K483:K626)</f>
        <v>0</v>
      </c>
      <c r="L482" s="230"/>
      <c r="M482" s="230">
        <f>SUM(M483:M626)</f>
        <v>0</v>
      </c>
      <c r="N482" s="229"/>
      <c r="O482" s="229">
        <f>SUM(O483:O626)</f>
        <v>8.51</v>
      </c>
      <c r="P482" s="229"/>
      <c r="Q482" s="229">
        <f>SUM(Q483:Q626)</f>
        <v>0</v>
      </c>
      <c r="R482" s="230"/>
      <c r="S482" s="230"/>
      <c r="T482" s="231"/>
      <c r="U482" s="225"/>
      <c r="V482" s="225">
        <f>SUM(V483:V626)</f>
        <v>401.24</v>
      </c>
      <c r="W482" s="225"/>
      <c r="X482" s="225"/>
      <c r="AG482" t="s">
        <v>146</v>
      </c>
    </row>
    <row r="483" spans="1:60" ht="22.5" outlineLevel="1" x14ac:dyDescent="0.2">
      <c r="A483" s="233">
        <v>60</v>
      </c>
      <c r="B483" s="234" t="s">
        <v>516</v>
      </c>
      <c r="C483" s="249" t="s">
        <v>517</v>
      </c>
      <c r="D483" s="235" t="s">
        <v>192</v>
      </c>
      <c r="E483" s="236">
        <v>160.202</v>
      </c>
      <c r="F483" s="237"/>
      <c r="G483" s="238">
        <f>ROUND(E483*F483,2)</f>
        <v>0</v>
      </c>
      <c r="H483" s="237"/>
      <c r="I483" s="238">
        <f>ROUND(E483*H483,2)</f>
        <v>0</v>
      </c>
      <c r="J483" s="237"/>
      <c r="K483" s="238">
        <f>ROUND(E483*J483,2)</f>
        <v>0</v>
      </c>
      <c r="L483" s="238">
        <v>21</v>
      </c>
      <c r="M483" s="238">
        <f>G483*(1+L483/100)</f>
        <v>0</v>
      </c>
      <c r="N483" s="236">
        <v>3.2000000000000003E-4</v>
      </c>
      <c r="O483" s="236">
        <f>ROUND(E483*N483,2)</f>
        <v>0.05</v>
      </c>
      <c r="P483" s="236">
        <v>0</v>
      </c>
      <c r="Q483" s="236">
        <f>ROUND(E483*P483,2)</f>
        <v>0</v>
      </c>
      <c r="R483" s="238" t="s">
        <v>518</v>
      </c>
      <c r="S483" s="238" t="s">
        <v>156</v>
      </c>
      <c r="T483" s="239" t="s">
        <v>156</v>
      </c>
      <c r="U483" s="223">
        <v>0.23599999999999999</v>
      </c>
      <c r="V483" s="223">
        <f>ROUND(E483*U483,2)</f>
        <v>37.81</v>
      </c>
      <c r="W483" s="223"/>
      <c r="X483" s="223" t="s">
        <v>169</v>
      </c>
      <c r="Y483" s="212"/>
      <c r="Z483" s="212"/>
      <c r="AA483" s="212"/>
      <c r="AB483" s="212"/>
      <c r="AC483" s="212"/>
      <c r="AD483" s="212"/>
      <c r="AE483" s="212"/>
      <c r="AF483" s="212"/>
      <c r="AG483" s="212" t="s">
        <v>170</v>
      </c>
      <c r="AH483" s="212"/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 x14ac:dyDescent="0.2">
      <c r="A484" s="219"/>
      <c r="B484" s="220"/>
      <c r="C484" s="261" t="s">
        <v>519</v>
      </c>
      <c r="D484" s="253"/>
      <c r="E484" s="254"/>
      <c r="F484" s="223"/>
      <c r="G484" s="223"/>
      <c r="H484" s="223"/>
      <c r="I484" s="223"/>
      <c r="J484" s="223"/>
      <c r="K484" s="223"/>
      <c r="L484" s="223"/>
      <c r="M484" s="223"/>
      <c r="N484" s="222"/>
      <c r="O484" s="222"/>
      <c r="P484" s="222"/>
      <c r="Q484" s="222"/>
      <c r="R484" s="223"/>
      <c r="S484" s="223"/>
      <c r="T484" s="223"/>
      <c r="U484" s="223"/>
      <c r="V484" s="223"/>
      <c r="W484" s="223"/>
      <c r="X484" s="223"/>
      <c r="Y484" s="212"/>
      <c r="Z484" s="212"/>
      <c r="AA484" s="212"/>
      <c r="AB484" s="212"/>
      <c r="AC484" s="212"/>
      <c r="AD484" s="212"/>
      <c r="AE484" s="212"/>
      <c r="AF484" s="212"/>
      <c r="AG484" s="212" t="s">
        <v>172</v>
      </c>
      <c r="AH484" s="212">
        <v>0</v>
      </c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 x14ac:dyDescent="0.2">
      <c r="A485" s="219"/>
      <c r="B485" s="220"/>
      <c r="C485" s="261" t="s">
        <v>227</v>
      </c>
      <c r="D485" s="253"/>
      <c r="E485" s="254"/>
      <c r="F485" s="223"/>
      <c r="G485" s="223"/>
      <c r="H485" s="223"/>
      <c r="I485" s="223"/>
      <c r="J485" s="223"/>
      <c r="K485" s="223"/>
      <c r="L485" s="223"/>
      <c r="M485" s="223"/>
      <c r="N485" s="222"/>
      <c r="O485" s="222"/>
      <c r="P485" s="222"/>
      <c r="Q485" s="222"/>
      <c r="R485" s="223"/>
      <c r="S485" s="223"/>
      <c r="T485" s="223"/>
      <c r="U485" s="223"/>
      <c r="V485" s="223"/>
      <c r="W485" s="223"/>
      <c r="X485" s="223"/>
      <c r="Y485" s="212"/>
      <c r="Z485" s="212"/>
      <c r="AA485" s="212"/>
      <c r="AB485" s="212"/>
      <c r="AC485" s="212"/>
      <c r="AD485" s="212"/>
      <c r="AE485" s="212"/>
      <c r="AF485" s="212"/>
      <c r="AG485" s="212" t="s">
        <v>172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1" x14ac:dyDescent="0.2">
      <c r="A486" s="219"/>
      <c r="B486" s="220"/>
      <c r="C486" s="261" t="s">
        <v>520</v>
      </c>
      <c r="D486" s="253"/>
      <c r="E486" s="254">
        <v>7.6</v>
      </c>
      <c r="F486" s="223"/>
      <c r="G486" s="223"/>
      <c r="H486" s="223"/>
      <c r="I486" s="223"/>
      <c r="J486" s="223"/>
      <c r="K486" s="223"/>
      <c r="L486" s="223"/>
      <c r="M486" s="223"/>
      <c r="N486" s="222"/>
      <c r="O486" s="222"/>
      <c r="P486" s="222"/>
      <c r="Q486" s="222"/>
      <c r="R486" s="223"/>
      <c r="S486" s="223"/>
      <c r="T486" s="223"/>
      <c r="U486" s="223"/>
      <c r="V486" s="223"/>
      <c r="W486" s="223"/>
      <c r="X486" s="223"/>
      <c r="Y486" s="212"/>
      <c r="Z486" s="212"/>
      <c r="AA486" s="212"/>
      <c r="AB486" s="212"/>
      <c r="AC486" s="212"/>
      <c r="AD486" s="212"/>
      <c r="AE486" s="212"/>
      <c r="AF486" s="212"/>
      <c r="AG486" s="212" t="s">
        <v>172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 x14ac:dyDescent="0.2">
      <c r="A487" s="219"/>
      <c r="B487" s="220"/>
      <c r="C487" s="261" t="s">
        <v>235</v>
      </c>
      <c r="D487" s="253"/>
      <c r="E487" s="254"/>
      <c r="F487" s="223"/>
      <c r="G487" s="223"/>
      <c r="H487" s="223"/>
      <c r="I487" s="223"/>
      <c r="J487" s="223"/>
      <c r="K487" s="223"/>
      <c r="L487" s="223"/>
      <c r="M487" s="223"/>
      <c r="N487" s="222"/>
      <c r="O487" s="222"/>
      <c r="P487" s="222"/>
      <c r="Q487" s="222"/>
      <c r="R487" s="223"/>
      <c r="S487" s="223"/>
      <c r="T487" s="223"/>
      <c r="U487" s="223"/>
      <c r="V487" s="223"/>
      <c r="W487" s="223"/>
      <c r="X487" s="223"/>
      <c r="Y487" s="212"/>
      <c r="Z487" s="212"/>
      <c r="AA487" s="212"/>
      <c r="AB487" s="212"/>
      <c r="AC487" s="212"/>
      <c r="AD487" s="212"/>
      <c r="AE487" s="212"/>
      <c r="AF487" s="212"/>
      <c r="AG487" s="212" t="s">
        <v>172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 x14ac:dyDescent="0.2">
      <c r="A488" s="219"/>
      <c r="B488" s="220"/>
      <c r="C488" s="261" t="s">
        <v>521</v>
      </c>
      <c r="D488" s="253"/>
      <c r="E488" s="254">
        <v>27.6</v>
      </c>
      <c r="F488" s="223"/>
      <c r="G488" s="223"/>
      <c r="H488" s="223"/>
      <c r="I488" s="223"/>
      <c r="J488" s="223"/>
      <c r="K488" s="223"/>
      <c r="L488" s="223"/>
      <c r="M488" s="223"/>
      <c r="N488" s="222"/>
      <c r="O488" s="222"/>
      <c r="P488" s="222"/>
      <c r="Q488" s="222"/>
      <c r="R488" s="223"/>
      <c r="S488" s="223"/>
      <c r="T488" s="223"/>
      <c r="U488" s="223"/>
      <c r="V488" s="223"/>
      <c r="W488" s="223"/>
      <c r="X488" s="223"/>
      <c r="Y488" s="212"/>
      <c r="Z488" s="212"/>
      <c r="AA488" s="212"/>
      <c r="AB488" s="212"/>
      <c r="AC488" s="212"/>
      <c r="AD488" s="212"/>
      <c r="AE488" s="212"/>
      <c r="AF488" s="212"/>
      <c r="AG488" s="212" t="s">
        <v>172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 x14ac:dyDescent="0.2">
      <c r="A489" s="219"/>
      <c r="B489" s="220"/>
      <c r="C489" s="261" t="s">
        <v>240</v>
      </c>
      <c r="D489" s="253"/>
      <c r="E489" s="254"/>
      <c r="F489" s="223"/>
      <c r="G489" s="223"/>
      <c r="H489" s="223"/>
      <c r="I489" s="223"/>
      <c r="J489" s="223"/>
      <c r="K489" s="223"/>
      <c r="L489" s="223"/>
      <c r="M489" s="223"/>
      <c r="N489" s="222"/>
      <c r="O489" s="222"/>
      <c r="P489" s="222"/>
      <c r="Q489" s="222"/>
      <c r="R489" s="223"/>
      <c r="S489" s="223"/>
      <c r="T489" s="223"/>
      <c r="U489" s="223"/>
      <c r="V489" s="223"/>
      <c r="W489" s="223"/>
      <c r="X489" s="223"/>
      <c r="Y489" s="212"/>
      <c r="Z489" s="212"/>
      <c r="AA489" s="212"/>
      <c r="AB489" s="212"/>
      <c r="AC489" s="212"/>
      <c r="AD489" s="212"/>
      <c r="AE489" s="212"/>
      <c r="AF489" s="212"/>
      <c r="AG489" s="212" t="s">
        <v>172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1" x14ac:dyDescent="0.2">
      <c r="A490" s="219"/>
      <c r="B490" s="220"/>
      <c r="C490" s="261" t="s">
        <v>522</v>
      </c>
      <c r="D490" s="253"/>
      <c r="E490" s="254">
        <v>7.6</v>
      </c>
      <c r="F490" s="223"/>
      <c r="G490" s="223"/>
      <c r="H490" s="223"/>
      <c r="I490" s="223"/>
      <c r="J490" s="223"/>
      <c r="K490" s="223"/>
      <c r="L490" s="223"/>
      <c r="M490" s="223"/>
      <c r="N490" s="222"/>
      <c r="O490" s="222"/>
      <c r="P490" s="222"/>
      <c r="Q490" s="222"/>
      <c r="R490" s="223"/>
      <c r="S490" s="223"/>
      <c r="T490" s="223"/>
      <c r="U490" s="223"/>
      <c r="V490" s="223"/>
      <c r="W490" s="223"/>
      <c r="X490" s="223"/>
      <c r="Y490" s="212"/>
      <c r="Z490" s="212"/>
      <c r="AA490" s="212"/>
      <c r="AB490" s="212"/>
      <c r="AC490" s="212"/>
      <c r="AD490" s="212"/>
      <c r="AE490" s="212"/>
      <c r="AF490" s="212"/>
      <c r="AG490" s="212" t="s">
        <v>172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 x14ac:dyDescent="0.2">
      <c r="A491" s="219"/>
      <c r="B491" s="220"/>
      <c r="C491" s="261" t="s">
        <v>243</v>
      </c>
      <c r="D491" s="253"/>
      <c r="E491" s="254"/>
      <c r="F491" s="223"/>
      <c r="G491" s="223"/>
      <c r="H491" s="223"/>
      <c r="I491" s="223"/>
      <c r="J491" s="223"/>
      <c r="K491" s="223"/>
      <c r="L491" s="223"/>
      <c r="M491" s="223"/>
      <c r="N491" s="222"/>
      <c r="O491" s="222"/>
      <c r="P491" s="222"/>
      <c r="Q491" s="222"/>
      <c r="R491" s="223"/>
      <c r="S491" s="223"/>
      <c r="T491" s="223"/>
      <c r="U491" s="223"/>
      <c r="V491" s="223"/>
      <c r="W491" s="223"/>
      <c r="X491" s="223"/>
      <c r="Y491" s="212"/>
      <c r="Z491" s="212"/>
      <c r="AA491" s="212"/>
      <c r="AB491" s="212"/>
      <c r="AC491" s="212"/>
      <c r="AD491" s="212"/>
      <c r="AE491" s="212"/>
      <c r="AF491" s="212"/>
      <c r="AG491" s="212" t="s">
        <v>172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 x14ac:dyDescent="0.2">
      <c r="A492" s="219"/>
      <c r="B492" s="220"/>
      <c r="C492" s="261" t="s">
        <v>523</v>
      </c>
      <c r="D492" s="253"/>
      <c r="E492" s="254">
        <v>18.364000000000001</v>
      </c>
      <c r="F492" s="223"/>
      <c r="G492" s="223"/>
      <c r="H492" s="223"/>
      <c r="I492" s="223"/>
      <c r="J492" s="223"/>
      <c r="K492" s="223"/>
      <c r="L492" s="223"/>
      <c r="M492" s="223"/>
      <c r="N492" s="222"/>
      <c r="O492" s="222"/>
      <c r="P492" s="222"/>
      <c r="Q492" s="222"/>
      <c r="R492" s="223"/>
      <c r="S492" s="223"/>
      <c r="T492" s="223"/>
      <c r="U492" s="223"/>
      <c r="V492" s="223"/>
      <c r="W492" s="223"/>
      <c r="X492" s="223"/>
      <c r="Y492" s="212"/>
      <c r="Z492" s="212"/>
      <c r="AA492" s="212"/>
      <c r="AB492" s="212"/>
      <c r="AC492" s="212"/>
      <c r="AD492" s="212"/>
      <c r="AE492" s="212"/>
      <c r="AF492" s="212"/>
      <c r="AG492" s="212" t="s">
        <v>172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 x14ac:dyDescent="0.2">
      <c r="A493" s="219"/>
      <c r="B493" s="220"/>
      <c r="C493" s="261" t="s">
        <v>248</v>
      </c>
      <c r="D493" s="253"/>
      <c r="E493" s="254"/>
      <c r="F493" s="223"/>
      <c r="G493" s="223"/>
      <c r="H493" s="223"/>
      <c r="I493" s="223"/>
      <c r="J493" s="223"/>
      <c r="K493" s="223"/>
      <c r="L493" s="223"/>
      <c r="M493" s="223"/>
      <c r="N493" s="222"/>
      <c r="O493" s="222"/>
      <c r="P493" s="222"/>
      <c r="Q493" s="222"/>
      <c r="R493" s="223"/>
      <c r="S493" s="223"/>
      <c r="T493" s="223"/>
      <c r="U493" s="223"/>
      <c r="V493" s="223"/>
      <c r="W493" s="223"/>
      <c r="X493" s="223"/>
      <c r="Y493" s="212"/>
      <c r="Z493" s="212"/>
      <c r="AA493" s="212"/>
      <c r="AB493" s="212"/>
      <c r="AC493" s="212"/>
      <c r="AD493" s="212"/>
      <c r="AE493" s="212"/>
      <c r="AF493" s="212"/>
      <c r="AG493" s="212" t="s">
        <v>172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 x14ac:dyDescent="0.2">
      <c r="A494" s="219"/>
      <c r="B494" s="220"/>
      <c r="C494" s="261" t="s">
        <v>524</v>
      </c>
      <c r="D494" s="253"/>
      <c r="E494" s="254">
        <v>10.436</v>
      </c>
      <c r="F494" s="223"/>
      <c r="G494" s="223"/>
      <c r="H494" s="223"/>
      <c r="I494" s="223"/>
      <c r="J494" s="223"/>
      <c r="K494" s="223"/>
      <c r="L494" s="223"/>
      <c r="M494" s="223"/>
      <c r="N494" s="222"/>
      <c r="O494" s="222"/>
      <c r="P494" s="222"/>
      <c r="Q494" s="222"/>
      <c r="R494" s="223"/>
      <c r="S494" s="223"/>
      <c r="T494" s="223"/>
      <c r="U494" s="223"/>
      <c r="V494" s="223"/>
      <c r="W494" s="223"/>
      <c r="X494" s="223"/>
      <c r="Y494" s="212"/>
      <c r="Z494" s="212"/>
      <c r="AA494" s="212"/>
      <c r="AB494" s="212"/>
      <c r="AC494" s="212"/>
      <c r="AD494" s="212"/>
      <c r="AE494" s="212"/>
      <c r="AF494" s="212"/>
      <c r="AG494" s="212" t="s">
        <v>172</v>
      </c>
      <c r="AH494" s="212">
        <v>0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 x14ac:dyDescent="0.2">
      <c r="A495" s="219"/>
      <c r="B495" s="220"/>
      <c r="C495" s="261" t="s">
        <v>250</v>
      </c>
      <c r="D495" s="253"/>
      <c r="E495" s="254"/>
      <c r="F495" s="223"/>
      <c r="G495" s="223"/>
      <c r="H495" s="223"/>
      <c r="I495" s="223"/>
      <c r="J495" s="223"/>
      <c r="K495" s="223"/>
      <c r="L495" s="223"/>
      <c r="M495" s="223"/>
      <c r="N495" s="222"/>
      <c r="O495" s="222"/>
      <c r="P495" s="222"/>
      <c r="Q495" s="222"/>
      <c r="R495" s="223"/>
      <c r="S495" s="223"/>
      <c r="T495" s="223"/>
      <c r="U495" s="223"/>
      <c r="V495" s="223"/>
      <c r="W495" s="223"/>
      <c r="X495" s="223"/>
      <c r="Y495" s="212"/>
      <c r="Z495" s="212"/>
      <c r="AA495" s="212"/>
      <c r="AB495" s="212"/>
      <c r="AC495" s="212"/>
      <c r="AD495" s="212"/>
      <c r="AE495" s="212"/>
      <c r="AF495" s="212"/>
      <c r="AG495" s="212" t="s">
        <v>172</v>
      </c>
      <c r="AH495" s="212">
        <v>0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1" x14ac:dyDescent="0.2">
      <c r="A496" s="219"/>
      <c r="B496" s="220"/>
      <c r="C496" s="261" t="s">
        <v>525</v>
      </c>
      <c r="D496" s="253"/>
      <c r="E496" s="254">
        <v>9</v>
      </c>
      <c r="F496" s="223"/>
      <c r="G496" s="223"/>
      <c r="H496" s="223"/>
      <c r="I496" s="223"/>
      <c r="J496" s="223"/>
      <c r="K496" s="223"/>
      <c r="L496" s="223"/>
      <c r="M496" s="223"/>
      <c r="N496" s="222"/>
      <c r="O496" s="222"/>
      <c r="P496" s="222"/>
      <c r="Q496" s="222"/>
      <c r="R496" s="223"/>
      <c r="S496" s="223"/>
      <c r="T496" s="223"/>
      <c r="U496" s="223"/>
      <c r="V496" s="223"/>
      <c r="W496" s="223"/>
      <c r="X496" s="223"/>
      <c r="Y496" s="212"/>
      <c r="Z496" s="212"/>
      <c r="AA496" s="212"/>
      <c r="AB496" s="212"/>
      <c r="AC496" s="212"/>
      <c r="AD496" s="212"/>
      <c r="AE496" s="212"/>
      <c r="AF496" s="212"/>
      <c r="AG496" s="212" t="s">
        <v>172</v>
      </c>
      <c r="AH496" s="212">
        <v>0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 x14ac:dyDescent="0.2">
      <c r="A497" s="219"/>
      <c r="B497" s="220"/>
      <c r="C497" s="261" t="s">
        <v>387</v>
      </c>
      <c r="D497" s="253"/>
      <c r="E497" s="254"/>
      <c r="F497" s="223"/>
      <c r="G497" s="223"/>
      <c r="H497" s="223"/>
      <c r="I497" s="223"/>
      <c r="J497" s="223"/>
      <c r="K497" s="223"/>
      <c r="L497" s="223"/>
      <c r="M497" s="223"/>
      <c r="N497" s="222"/>
      <c r="O497" s="222"/>
      <c r="P497" s="222"/>
      <c r="Q497" s="222"/>
      <c r="R497" s="223"/>
      <c r="S497" s="223"/>
      <c r="T497" s="223"/>
      <c r="U497" s="223"/>
      <c r="V497" s="223"/>
      <c r="W497" s="223"/>
      <c r="X497" s="223"/>
      <c r="Y497" s="212"/>
      <c r="Z497" s="212"/>
      <c r="AA497" s="212"/>
      <c r="AB497" s="212"/>
      <c r="AC497" s="212"/>
      <c r="AD497" s="212"/>
      <c r="AE497" s="212"/>
      <c r="AF497" s="212"/>
      <c r="AG497" s="212" t="s">
        <v>172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 x14ac:dyDescent="0.2">
      <c r="A498" s="219"/>
      <c r="B498" s="220"/>
      <c r="C498" s="261" t="s">
        <v>526</v>
      </c>
      <c r="D498" s="253"/>
      <c r="E498" s="254">
        <v>21.236000000000001</v>
      </c>
      <c r="F498" s="223"/>
      <c r="G498" s="223"/>
      <c r="H498" s="223"/>
      <c r="I498" s="223"/>
      <c r="J498" s="223"/>
      <c r="K498" s="223"/>
      <c r="L498" s="223"/>
      <c r="M498" s="223"/>
      <c r="N498" s="222"/>
      <c r="O498" s="222"/>
      <c r="P498" s="222"/>
      <c r="Q498" s="222"/>
      <c r="R498" s="223"/>
      <c r="S498" s="223"/>
      <c r="T498" s="223"/>
      <c r="U498" s="223"/>
      <c r="V498" s="223"/>
      <c r="W498" s="223"/>
      <c r="X498" s="223"/>
      <c r="Y498" s="212"/>
      <c r="Z498" s="212"/>
      <c r="AA498" s="212"/>
      <c r="AB498" s="212"/>
      <c r="AC498" s="212"/>
      <c r="AD498" s="212"/>
      <c r="AE498" s="212"/>
      <c r="AF498" s="212"/>
      <c r="AG498" s="212" t="s">
        <v>172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1" x14ac:dyDescent="0.2">
      <c r="A499" s="219"/>
      <c r="B499" s="220"/>
      <c r="C499" s="261" t="s">
        <v>527</v>
      </c>
      <c r="D499" s="253"/>
      <c r="E499" s="254"/>
      <c r="F499" s="223"/>
      <c r="G499" s="223"/>
      <c r="H499" s="223"/>
      <c r="I499" s="223"/>
      <c r="J499" s="223"/>
      <c r="K499" s="223"/>
      <c r="L499" s="223"/>
      <c r="M499" s="223"/>
      <c r="N499" s="222"/>
      <c r="O499" s="222"/>
      <c r="P499" s="222"/>
      <c r="Q499" s="222"/>
      <c r="R499" s="223"/>
      <c r="S499" s="223"/>
      <c r="T499" s="223"/>
      <c r="U499" s="223"/>
      <c r="V499" s="223"/>
      <c r="W499" s="223"/>
      <c r="X499" s="223"/>
      <c r="Y499" s="212"/>
      <c r="Z499" s="212"/>
      <c r="AA499" s="212"/>
      <c r="AB499" s="212"/>
      <c r="AC499" s="212"/>
      <c r="AD499" s="212"/>
      <c r="AE499" s="212"/>
      <c r="AF499" s="212"/>
      <c r="AG499" s="212" t="s">
        <v>172</v>
      </c>
      <c r="AH499" s="212">
        <v>0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 x14ac:dyDescent="0.2">
      <c r="A500" s="219"/>
      <c r="B500" s="220"/>
      <c r="C500" s="261" t="s">
        <v>528</v>
      </c>
      <c r="D500" s="253"/>
      <c r="E500" s="254">
        <v>21.166</v>
      </c>
      <c r="F500" s="223"/>
      <c r="G500" s="223"/>
      <c r="H500" s="223"/>
      <c r="I500" s="223"/>
      <c r="J500" s="223"/>
      <c r="K500" s="223"/>
      <c r="L500" s="223"/>
      <c r="M500" s="223"/>
      <c r="N500" s="222"/>
      <c r="O500" s="222"/>
      <c r="P500" s="222"/>
      <c r="Q500" s="222"/>
      <c r="R500" s="223"/>
      <c r="S500" s="223"/>
      <c r="T500" s="223"/>
      <c r="U500" s="223"/>
      <c r="V500" s="223"/>
      <c r="W500" s="223"/>
      <c r="X500" s="223"/>
      <c r="Y500" s="212"/>
      <c r="Z500" s="212"/>
      <c r="AA500" s="212"/>
      <c r="AB500" s="212"/>
      <c r="AC500" s="212"/>
      <c r="AD500" s="212"/>
      <c r="AE500" s="212"/>
      <c r="AF500" s="212"/>
      <c r="AG500" s="212" t="s">
        <v>172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 x14ac:dyDescent="0.2">
      <c r="A501" s="219"/>
      <c r="B501" s="220"/>
      <c r="C501" s="261" t="s">
        <v>255</v>
      </c>
      <c r="D501" s="253"/>
      <c r="E501" s="254"/>
      <c r="F501" s="223"/>
      <c r="G501" s="223"/>
      <c r="H501" s="223"/>
      <c r="I501" s="223"/>
      <c r="J501" s="223"/>
      <c r="K501" s="223"/>
      <c r="L501" s="223"/>
      <c r="M501" s="223"/>
      <c r="N501" s="222"/>
      <c r="O501" s="222"/>
      <c r="P501" s="222"/>
      <c r="Q501" s="222"/>
      <c r="R501" s="223"/>
      <c r="S501" s="223"/>
      <c r="T501" s="223"/>
      <c r="U501" s="223"/>
      <c r="V501" s="223"/>
      <c r="W501" s="223"/>
      <c r="X501" s="223"/>
      <c r="Y501" s="212"/>
      <c r="Z501" s="212"/>
      <c r="AA501" s="212"/>
      <c r="AB501" s="212"/>
      <c r="AC501" s="212"/>
      <c r="AD501" s="212"/>
      <c r="AE501" s="212"/>
      <c r="AF501" s="212"/>
      <c r="AG501" s="212" t="s">
        <v>172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1" x14ac:dyDescent="0.2">
      <c r="A502" s="219"/>
      <c r="B502" s="220"/>
      <c r="C502" s="261" t="s">
        <v>529</v>
      </c>
      <c r="D502" s="253"/>
      <c r="E502" s="254">
        <v>10</v>
      </c>
      <c r="F502" s="223"/>
      <c r="G502" s="223"/>
      <c r="H502" s="223"/>
      <c r="I502" s="223"/>
      <c r="J502" s="223"/>
      <c r="K502" s="223"/>
      <c r="L502" s="223"/>
      <c r="M502" s="223"/>
      <c r="N502" s="222"/>
      <c r="O502" s="222"/>
      <c r="P502" s="222"/>
      <c r="Q502" s="222"/>
      <c r="R502" s="223"/>
      <c r="S502" s="223"/>
      <c r="T502" s="223"/>
      <c r="U502" s="223"/>
      <c r="V502" s="223"/>
      <c r="W502" s="223"/>
      <c r="X502" s="223"/>
      <c r="Y502" s="212"/>
      <c r="Z502" s="212"/>
      <c r="AA502" s="212"/>
      <c r="AB502" s="212"/>
      <c r="AC502" s="212"/>
      <c r="AD502" s="212"/>
      <c r="AE502" s="212"/>
      <c r="AF502" s="212"/>
      <c r="AG502" s="212" t="s">
        <v>172</v>
      </c>
      <c r="AH502" s="212">
        <v>0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1" x14ac:dyDescent="0.2">
      <c r="A503" s="219"/>
      <c r="B503" s="220"/>
      <c r="C503" s="261" t="s">
        <v>258</v>
      </c>
      <c r="D503" s="253"/>
      <c r="E503" s="254"/>
      <c r="F503" s="223"/>
      <c r="G503" s="223"/>
      <c r="H503" s="223"/>
      <c r="I503" s="223"/>
      <c r="J503" s="223"/>
      <c r="K503" s="223"/>
      <c r="L503" s="223"/>
      <c r="M503" s="223"/>
      <c r="N503" s="222"/>
      <c r="O503" s="222"/>
      <c r="P503" s="222"/>
      <c r="Q503" s="222"/>
      <c r="R503" s="223"/>
      <c r="S503" s="223"/>
      <c r="T503" s="223"/>
      <c r="U503" s="223"/>
      <c r="V503" s="223"/>
      <c r="W503" s="223"/>
      <c r="X503" s="223"/>
      <c r="Y503" s="212"/>
      <c r="Z503" s="212"/>
      <c r="AA503" s="212"/>
      <c r="AB503" s="212"/>
      <c r="AC503" s="212"/>
      <c r="AD503" s="212"/>
      <c r="AE503" s="212"/>
      <c r="AF503" s="212"/>
      <c r="AG503" s="212" t="s">
        <v>172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1" x14ac:dyDescent="0.2">
      <c r="A504" s="219"/>
      <c r="B504" s="220"/>
      <c r="C504" s="261" t="s">
        <v>530</v>
      </c>
      <c r="D504" s="253"/>
      <c r="E504" s="254">
        <v>9.1999999999999993</v>
      </c>
      <c r="F504" s="223"/>
      <c r="G504" s="223"/>
      <c r="H504" s="223"/>
      <c r="I504" s="223"/>
      <c r="J504" s="223"/>
      <c r="K504" s="223"/>
      <c r="L504" s="223"/>
      <c r="M504" s="223"/>
      <c r="N504" s="222"/>
      <c r="O504" s="222"/>
      <c r="P504" s="222"/>
      <c r="Q504" s="222"/>
      <c r="R504" s="223"/>
      <c r="S504" s="223"/>
      <c r="T504" s="223"/>
      <c r="U504" s="223"/>
      <c r="V504" s="223"/>
      <c r="W504" s="223"/>
      <c r="X504" s="223"/>
      <c r="Y504" s="212"/>
      <c r="Z504" s="212"/>
      <c r="AA504" s="212"/>
      <c r="AB504" s="212"/>
      <c r="AC504" s="212"/>
      <c r="AD504" s="212"/>
      <c r="AE504" s="212"/>
      <c r="AF504" s="212"/>
      <c r="AG504" s="212" t="s">
        <v>172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 x14ac:dyDescent="0.2">
      <c r="A505" s="219"/>
      <c r="B505" s="220"/>
      <c r="C505" s="261" t="s">
        <v>260</v>
      </c>
      <c r="D505" s="253"/>
      <c r="E505" s="254"/>
      <c r="F505" s="223"/>
      <c r="G505" s="223"/>
      <c r="H505" s="223"/>
      <c r="I505" s="223"/>
      <c r="J505" s="223"/>
      <c r="K505" s="223"/>
      <c r="L505" s="223"/>
      <c r="M505" s="223"/>
      <c r="N505" s="222"/>
      <c r="O505" s="222"/>
      <c r="P505" s="222"/>
      <c r="Q505" s="222"/>
      <c r="R505" s="223"/>
      <c r="S505" s="223"/>
      <c r="T505" s="223"/>
      <c r="U505" s="223"/>
      <c r="V505" s="223"/>
      <c r="W505" s="223"/>
      <c r="X505" s="223"/>
      <c r="Y505" s="212"/>
      <c r="Z505" s="212"/>
      <c r="AA505" s="212"/>
      <c r="AB505" s="212"/>
      <c r="AC505" s="212"/>
      <c r="AD505" s="212"/>
      <c r="AE505" s="212"/>
      <c r="AF505" s="212"/>
      <c r="AG505" s="212" t="s">
        <v>172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1" x14ac:dyDescent="0.2">
      <c r="A506" s="219"/>
      <c r="B506" s="220"/>
      <c r="C506" s="261" t="s">
        <v>529</v>
      </c>
      <c r="D506" s="253"/>
      <c r="E506" s="254">
        <v>10</v>
      </c>
      <c r="F506" s="223"/>
      <c r="G506" s="223"/>
      <c r="H506" s="223"/>
      <c r="I506" s="223"/>
      <c r="J506" s="223"/>
      <c r="K506" s="223"/>
      <c r="L506" s="223"/>
      <c r="M506" s="223"/>
      <c r="N506" s="222"/>
      <c r="O506" s="222"/>
      <c r="P506" s="222"/>
      <c r="Q506" s="222"/>
      <c r="R506" s="223"/>
      <c r="S506" s="223"/>
      <c r="T506" s="223"/>
      <c r="U506" s="223"/>
      <c r="V506" s="223"/>
      <c r="W506" s="223"/>
      <c r="X506" s="223"/>
      <c r="Y506" s="212"/>
      <c r="Z506" s="212"/>
      <c r="AA506" s="212"/>
      <c r="AB506" s="212"/>
      <c r="AC506" s="212"/>
      <c r="AD506" s="212"/>
      <c r="AE506" s="212"/>
      <c r="AF506" s="212"/>
      <c r="AG506" s="212" t="s">
        <v>172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 x14ac:dyDescent="0.2">
      <c r="A507" s="219"/>
      <c r="B507" s="220"/>
      <c r="C507" s="261" t="s">
        <v>531</v>
      </c>
      <c r="D507" s="253"/>
      <c r="E507" s="254"/>
      <c r="F507" s="223"/>
      <c r="G507" s="223"/>
      <c r="H507" s="223"/>
      <c r="I507" s="223"/>
      <c r="J507" s="223"/>
      <c r="K507" s="223"/>
      <c r="L507" s="223"/>
      <c r="M507" s="223"/>
      <c r="N507" s="222"/>
      <c r="O507" s="222"/>
      <c r="P507" s="222"/>
      <c r="Q507" s="222"/>
      <c r="R507" s="223"/>
      <c r="S507" s="223"/>
      <c r="T507" s="223"/>
      <c r="U507" s="223"/>
      <c r="V507" s="223"/>
      <c r="W507" s="223"/>
      <c r="X507" s="223"/>
      <c r="Y507" s="212"/>
      <c r="Z507" s="212"/>
      <c r="AA507" s="212"/>
      <c r="AB507" s="212"/>
      <c r="AC507" s="212"/>
      <c r="AD507" s="212"/>
      <c r="AE507" s="212"/>
      <c r="AF507" s="212"/>
      <c r="AG507" s="212" t="s">
        <v>172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 x14ac:dyDescent="0.2">
      <c r="A508" s="219"/>
      <c r="B508" s="220"/>
      <c r="C508" s="261" t="s">
        <v>246</v>
      </c>
      <c r="D508" s="253"/>
      <c r="E508" s="254"/>
      <c r="F508" s="223"/>
      <c r="G508" s="223"/>
      <c r="H508" s="223"/>
      <c r="I508" s="223"/>
      <c r="J508" s="223"/>
      <c r="K508" s="223"/>
      <c r="L508" s="223"/>
      <c r="M508" s="223"/>
      <c r="N508" s="222"/>
      <c r="O508" s="222"/>
      <c r="P508" s="222"/>
      <c r="Q508" s="222"/>
      <c r="R508" s="223"/>
      <c r="S508" s="223"/>
      <c r="T508" s="223"/>
      <c r="U508" s="223"/>
      <c r="V508" s="223"/>
      <c r="W508" s="223"/>
      <c r="X508" s="223"/>
      <c r="Y508" s="212"/>
      <c r="Z508" s="212"/>
      <c r="AA508" s="212"/>
      <c r="AB508" s="212"/>
      <c r="AC508" s="212"/>
      <c r="AD508" s="212"/>
      <c r="AE508" s="212"/>
      <c r="AF508" s="212"/>
      <c r="AG508" s="212" t="s">
        <v>172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1" x14ac:dyDescent="0.2">
      <c r="A509" s="219"/>
      <c r="B509" s="220"/>
      <c r="C509" s="261" t="s">
        <v>532</v>
      </c>
      <c r="D509" s="253"/>
      <c r="E509" s="254">
        <v>8</v>
      </c>
      <c r="F509" s="223"/>
      <c r="G509" s="223"/>
      <c r="H509" s="223"/>
      <c r="I509" s="223"/>
      <c r="J509" s="223"/>
      <c r="K509" s="223"/>
      <c r="L509" s="223"/>
      <c r="M509" s="223"/>
      <c r="N509" s="222"/>
      <c r="O509" s="222"/>
      <c r="P509" s="222"/>
      <c r="Q509" s="222"/>
      <c r="R509" s="223"/>
      <c r="S509" s="223"/>
      <c r="T509" s="223"/>
      <c r="U509" s="223"/>
      <c r="V509" s="223"/>
      <c r="W509" s="223"/>
      <c r="X509" s="223"/>
      <c r="Y509" s="212"/>
      <c r="Z509" s="212"/>
      <c r="AA509" s="212"/>
      <c r="AB509" s="212"/>
      <c r="AC509" s="212"/>
      <c r="AD509" s="212"/>
      <c r="AE509" s="212"/>
      <c r="AF509" s="212"/>
      <c r="AG509" s="212" t="s">
        <v>172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1" x14ac:dyDescent="0.2">
      <c r="A510" s="233">
        <v>61</v>
      </c>
      <c r="B510" s="234" t="s">
        <v>533</v>
      </c>
      <c r="C510" s="249" t="s">
        <v>534</v>
      </c>
      <c r="D510" s="235" t="s">
        <v>192</v>
      </c>
      <c r="E510" s="236">
        <v>160.202</v>
      </c>
      <c r="F510" s="237"/>
      <c r="G510" s="238">
        <f>ROUND(E510*F510,2)</f>
        <v>0</v>
      </c>
      <c r="H510" s="237"/>
      <c r="I510" s="238">
        <f>ROUND(E510*H510,2)</f>
        <v>0</v>
      </c>
      <c r="J510" s="237"/>
      <c r="K510" s="238">
        <f>ROUND(E510*J510,2)</f>
        <v>0</v>
      </c>
      <c r="L510" s="238">
        <v>21</v>
      </c>
      <c r="M510" s="238">
        <f>G510*(1+L510/100)</f>
        <v>0</v>
      </c>
      <c r="N510" s="236">
        <v>0</v>
      </c>
      <c r="O510" s="236">
        <f>ROUND(E510*N510,2)</f>
        <v>0</v>
      </c>
      <c r="P510" s="236">
        <v>0</v>
      </c>
      <c r="Q510" s="236">
        <f>ROUND(E510*P510,2)</f>
        <v>0</v>
      </c>
      <c r="R510" s="238" t="s">
        <v>518</v>
      </c>
      <c r="S510" s="238" t="s">
        <v>156</v>
      </c>
      <c r="T510" s="239" t="s">
        <v>156</v>
      </c>
      <c r="U510" s="223">
        <v>0.154</v>
      </c>
      <c r="V510" s="223">
        <f>ROUND(E510*U510,2)</f>
        <v>24.67</v>
      </c>
      <c r="W510" s="223"/>
      <c r="X510" s="223" t="s">
        <v>169</v>
      </c>
      <c r="Y510" s="212"/>
      <c r="Z510" s="212"/>
      <c r="AA510" s="212"/>
      <c r="AB510" s="212"/>
      <c r="AC510" s="212"/>
      <c r="AD510" s="212"/>
      <c r="AE510" s="212"/>
      <c r="AF510" s="212"/>
      <c r="AG510" s="212" t="s">
        <v>170</v>
      </c>
      <c r="AH510" s="212"/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 x14ac:dyDescent="0.2">
      <c r="A511" s="219"/>
      <c r="B511" s="220"/>
      <c r="C511" s="261" t="s">
        <v>519</v>
      </c>
      <c r="D511" s="253"/>
      <c r="E511" s="254"/>
      <c r="F511" s="223"/>
      <c r="G511" s="223"/>
      <c r="H511" s="223"/>
      <c r="I511" s="223"/>
      <c r="J511" s="223"/>
      <c r="K511" s="223"/>
      <c r="L511" s="223"/>
      <c r="M511" s="223"/>
      <c r="N511" s="222"/>
      <c r="O511" s="222"/>
      <c r="P511" s="222"/>
      <c r="Q511" s="222"/>
      <c r="R511" s="223"/>
      <c r="S511" s="223"/>
      <c r="T511" s="223"/>
      <c r="U511" s="223"/>
      <c r="V511" s="223"/>
      <c r="W511" s="223"/>
      <c r="X511" s="223"/>
      <c r="Y511" s="212"/>
      <c r="Z511" s="212"/>
      <c r="AA511" s="212"/>
      <c r="AB511" s="212"/>
      <c r="AC511" s="212"/>
      <c r="AD511" s="212"/>
      <c r="AE511" s="212"/>
      <c r="AF511" s="212"/>
      <c r="AG511" s="212" t="s">
        <v>172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1" x14ac:dyDescent="0.2">
      <c r="A512" s="219"/>
      <c r="B512" s="220"/>
      <c r="C512" s="261" t="s">
        <v>227</v>
      </c>
      <c r="D512" s="253"/>
      <c r="E512" s="254"/>
      <c r="F512" s="223"/>
      <c r="G512" s="223"/>
      <c r="H512" s="223"/>
      <c r="I512" s="223"/>
      <c r="J512" s="223"/>
      <c r="K512" s="223"/>
      <c r="L512" s="223"/>
      <c r="M512" s="223"/>
      <c r="N512" s="222"/>
      <c r="O512" s="222"/>
      <c r="P512" s="222"/>
      <c r="Q512" s="222"/>
      <c r="R512" s="223"/>
      <c r="S512" s="223"/>
      <c r="T512" s="223"/>
      <c r="U512" s="223"/>
      <c r="V512" s="223"/>
      <c r="W512" s="223"/>
      <c r="X512" s="223"/>
      <c r="Y512" s="212"/>
      <c r="Z512" s="212"/>
      <c r="AA512" s="212"/>
      <c r="AB512" s="212"/>
      <c r="AC512" s="212"/>
      <c r="AD512" s="212"/>
      <c r="AE512" s="212"/>
      <c r="AF512" s="212"/>
      <c r="AG512" s="212" t="s">
        <v>172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 x14ac:dyDescent="0.2">
      <c r="A513" s="219"/>
      <c r="B513" s="220"/>
      <c r="C513" s="261" t="s">
        <v>520</v>
      </c>
      <c r="D513" s="253"/>
      <c r="E513" s="254">
        <v>7.6</v>
      </c>
      <c r="F513" s="223"/>
      <c r="G513" s="223"/>
      <c r="H513" s="223"/>
      <c r="I513" s="223"/>
      <c r="J513" s="223"/>
      <c r="K513" s="223"/>
      <c r="L513" s="223"/>
      <c r="M513" s="223"/>
      <c r="N513" s="222"/>
      <c r="O513" s="222"/>
      <c r="P513" s="222"/>
      <c r="Q513" s="222"/>
      <c r="R513" s="223"/>
      <c r="S513" s="223"/>
      <c r="T513" s="223"/>
      <c r="U513" s="223"/>
      <c r="V513" s="223"/>
      <c r="W513" s="223"/>
      <c r="X513" s="223"/>
      <c r="Y513" s="212"/>
      <c r="Z513" s="212"/>
      <c r="AA513" s="212"/>
      <c r="AB513" s="212"/>
      <c r="AC513" s="212"/>
      <c r="AD513" s="212"/>
      <c r="AE513" s="212"/>
      <c r="AF513" s="212"/>
      <c r="AG513" s="212" t="s">
        <v>172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 x14ac:dyDescent="0.2">
      <c r="A514" s="219"/>
      <c r="B514" s="220"/>
      <c r="C514" s="261" t="s">
        <v>235</v>
      </c>
      <c r="D514" s="253"/>
      <c r="E514" s="254"/>
      <c r="F514" s="223"/>
      <c r="G514" s="223"/>
      <c r="H514" s="223"/>
      <c r="I514" s="223"/>
      <c r="J514" s="223"/>
      <c r="K514" s="223"/>
      <c r="L514" s="223"/>
      <c r="M514" s="223"/>
      <c r="N514" s="222"/>
      <c r="O514" s="222"/>
      <c r="P514" s="222"/>
      <c r="Q514" s="222"/>
      <c r="R514" s="223"/>
      <c r="S514" s="223"/>
      <c r="T514" s="223"/>
      <c r="U514" s="223"/>
      <c r="V514" s="223"/>
      <c r="W514" s="223"/>
      <c r="X514" s="223"/>
      <c r="Y514" s="212"/>
      <c r="Z514" s="212"/>
      <c r="AA514" s="212"/>
      <c r="AB514" s="212"/>
      <c r="AC514" s="212"/>
      <c r="AD514" s="212"/>
      <c r="AE514" s="212"/>
      <c r="AF514" s="212"/>
      <c r="AG514" s="212" t="s">
        <v>172</v>
      </c>
      <c r="AH514" s="212">
        <v>0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1" x14ac:dyDescent="0.2">
      <c r="A515" s="219"/>
      <c r="B515" s="220"/>
      <c r="C515" s="261" t="s">
        <v>521</v>
      </c>
      <c r="D515" s="253"/>
      <c r="E515" s="254">
        <v>27.6</v>
      </c>
      <c r="F515" s="223"/>
      <c r="G515" s="223"/>
      <c r="H515" s="223"/>
      <c r="I515" s="223"/>
      <c r="J515" s="223"/>
      <c r="K515" s="223"/>
      <c r="L515" s="223"/>
      <c r="M515" s="223"/>
      <c r="N515" s="222"/>
      <c r="O515" s="222"/>
      <c r="P515" s="222"/>
      <c r="Q515" s="222"/>
      <c r="R515" s="223"/>
      <c r="S515" s="223"/>
      <c r="T515" s="223"/>
      <c r="U515" s="223"/>
      <c r="V515" s="223"/>
      <c r="W515" s="223"/>
      <c r="X515" s="223"/>
      <c r="Y515" s="212"/>
      <c r="Z515" s="212"/>
      <c r="AA515" s="212"/>
      <c r="AB515" s="212"/>
      <c r="AC515" s="212"/>
      <c r="AD515" s="212"/>
      <c r="AE515" s="212"/>
      <c r="AF515" s="212"/>
      <c r="AG515" s="212" t="s">
        <v>172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 x14ac:dyDescent="0.2">
      <c r="A516" s="219"/>
      <c r="B516" s="220"/>
      <c r="C516" s="261" t="s">
        <v>240</v>
      </c>
      <c r="D516" s="253"/>
      <c r="E516" s="254"/>
      <c r="F516" s="223"/>
      <c r="G516" s="223"/>
      <c r="H516" s="223"/>
      <c r="I516" s="223"/>
      <c r="J516" s="223"/>
      <c r="K516" s="223"/>
      <c r="L516" s="223"/>
      <c r="M516" s="223"/>
      <c r="N516" s="222"/>
      <c r="O516" s="222"/>
      <c r="P516" s="222"/>
      <c r="Q516" s="222"/>
      <c r="R516" s="223"/>
      <c r="S516" s="223"/>
      <c r="T516" s="223"/>
      <c r="U516" s="223"/>
      <c r="V516" s="223"/>
      <c r="W516" s="223"/>
      <c r="X516" s="223"/>
      <c r="Y516" s="212"/>
      <c r="Z516" s="212"/>
      <c r="AA516" s="212"/>
      <c r="AB516" s="212"/>
      <c r="AC516" s="212"/>
      <c r="AD516" s="212"/>
      <c r="AE516" s="212"/>
      <c r="AF516" s="212"/>
      <c r="AG516" s="212" t="s">
        <v>172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 x14ac:dyDescent="0.2">
      <c r="A517" s="219"/>
      <c r="B517" s="220"/>
      <c r="C517" s="261" t="s">
        <v>522</v>
      </c>
      <c r="D517" s="253"/>
      <c r="E517" s="254">
        <v>7.6</v>
      </c>
      <c r="F517" s="223"/>
      <c r="G517" s="223"/>
      <c r="H517" s="223"/>
      <c r="I517" s="223"/>
      <c r="J517" s="223"/>
      <c r="K517" s="223"/>
      <c r="L517" s="223"/>
      <c r="M517" s="223"/>
      <c r="N517" s="222"/>
      <c r="O517" s="222"/>
      <c r="P517" s="222"/>
      <c r="Q517" s="222"/>
      <c r="R517" s="223"/>
      <c r="S517" s="223"/>
      <c r="T517" s="223"/>
      <c r="U517" s="223"/>
      <c r="V517" s="223"/>
      <c r="W517" s="223"/>
      <c r="X517" s="223"/>
      <c r="Y517" s="212"/>
      <c r="Z517" s="212"/>
      <c r="AA517" s="212"/>
      <c r="AB517" s="212"/>
      <c r="AC517" s="212"/>
      <c r="AD517" s="212"/>
      <c r="AE517" s="212"/>
      <c r="AF517" s="212"/>
      <c r="AG517" s="212" t="s">
        <v>172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1" x14ac:dyDescent="0.2">
      <c r="A518" s="219"/>
      <c r="B518" s="220"/>
      <c r="C518" s="261" t="s">
        <v>243</v>
      </c>
      <c r="D518" s="253"/>
      <c r="E518" s="254"/>
      <c r="F518" s="223"/>
      <c r="G518" s="223"/>
      <c r="H518" s="223"/>
      <c r="I518" s="223"/>
      <c r="J518" s="223"/>
      <c r="K518" s="223"/>
      <c r="L518" s="223"/>
      <c r="M518" s="223"/>
      <c r="N518" s="222"/>
      <c r="O518" s="222"/>
      <c r="P518" s="222"/>
      <c r="Q518" s="222"/>
      <c r="R518" s="223"/>
      <c r="S518" s="223"/>
      <c r="T518" s="223"/>
      <c r="U518" s="223"/>
      <c r="V518" s="223"/>
      <c r="W518" s="223"/>
      <c r="X518" s="223"/>
      <c r="Y518" s="212"/>
      <c r="Z518" s="212"/>
      <c r="AA518" s="212"/>
      <c r="AB518" s="212"/>
      <c r="AC518" s="212"/>
      <c r="AD518" s="212"/>
      <c r="AE518" s="212"/>
      <c r="AF518" s="212"/>
      <c r="AG518" s="212" t="s">
        <v>172</v>
      </c>
      <c r="AH518" s="212">
        <v>0</v>
      </c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1" x14ac:dyDescent="0.2">
      <c r="A519" s="219"/>
      <c r="B519" s="220"/>
      <c r="C519" s="261" t="s">
        <v>523</v>
      </c>
      <c r="D519" s="253"/>
      <c r="E519" s="254">
        <v>18.364000000000001</v>
      </c>
      <c r="F519" s="223"/>
      <c r="G519" s="223"/>
      <c r="H519" s="223"/>
      <c r="I519" s="223"/>
      <c r="J519" s="223"/>
      <c r="K519" s="223"/>
      <c r="L519" s="223"/>
      <c r="M519" s="223"/>
      <c r="N519" s="222"/>
      <c r="O519" s="222"/>
      <c r="P519" s="222"/>
      <c r="Q519" s="222"/>
      <c r="R519" s="223"/>
      <c r="S519" s="223"/>
      <c r="T519" s="223"/>
      <c r="U519" s="223"/>
      <c r="V519" s="223"/>
      <c r="W519" s="223"/>
      <c r="X519" s="223"/>
      <c r="Y519" s="212"/>
      <c r="Z519" s="212"/>
      <c r="AA519" s="212"/>
      <c r="AB519" s="212"/>
      <c r="AC519" s="212"/>
      <c r="AD519" s="212"/>
      <c r="AE519" s="212"/>
      <c r="AF519" s="212"/>
      <c r="AG519" s="212" t="s">
        <v>172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1" x14ac:dyDescent="0.2">
      <c r="A520" s="219"/>
      <c r="B520" s="220"/>
      <c r="C520" s="261" t="s">
        <v>248</v>
      </c>
      <c r="D520" s="253"/>
      <c r="E520" s="254"/>
      <c r="F520" s="223"/>
      <c r="G520" s="223"/>
      <c r="H520" s="223"/>
      <c r="I520" s="223"/>
      <c r="J520" s="223"/>
      <c r="K520" s="223"/>
      <c r="L520" s="223"/>
      <c r="M520" s="223"/>
      <c r="N520" s="222"/>
      <c r="O520" s="222"/>
      <c r="P520" s="222"/>
      <c r="Q520" s="222"/>
      <c r="R520" s="223"/>
      <c r="S520" s="223"/>
      <c r="T520" s="223"/>
      <c r="U520" s="223"/>
      <c r="V520" s="223"/>
      <c r="W520" s="223"/>
      <c r="X520" s="223"/>
      <c r="Y520" s="212"/>
      <c r="Z520" s="212"/>
      <c r="AA520" s="212"/>
      <c r="AB520" s="212"/>
      <c r="AC520" s="212"/>
      <c r="AD520" s="212"/>
      <c r="AE520" s="212"/>
      <c r="AF520" s="212"/>
      <c r="AG520" s="212" t="s">
        <v>172</v>
      </c>
      <c r="AH520" s="212">
        <v>0</v>
      </c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1" x14ac:dyDescent="0.2">
      <c r="A521" s="219"/>
      <c r="B521" s="220"/>
      <c r="C521" s="261" t="s">
        <v>524</v>
      </c>
      <c r="D521" s="253"/>
      <c r="E521" s="254">
        <v>10.436</v>
      </c>
      <c r="F521" s="223"/>
      <c r="G521" s="223"/>
      <c r="H521" s="223"/>
      <c r="I521" s="223"/>
      <c r="J521" s="223"/>
      <c r="K521" s="223"/>
      <c r="L521" s="223"/>
      <c r="M521" s="223"/>
      <c r="N521" s="222"/>
      <c r="O521" s="222"/>
      <c r="P521" s="222"/>
      <c r="Q521" s="222"/>
      <c r="R521" s="223"/>
      <c r="S521" s="223"/>
      <c r="T521" s="223"/>
      <c r="U521" s="223"/>
      <c r="V521" s="223"/>
      <c r="W521" s="223"/>
      <c r="X521" s="223"/>
      <c r="Y521" s="212"/>
      <c r="Z521" s="212"/>
      <c r="AA521" s="212"/>
      <c r="AB521" s="212"/>
      <c r="AC521" s="212"/>
      <c r="AD521" s="212"/>
      <c r="AE521" s="212"/>
      <c r="AF521" s="212"/>
      <c r="AG521" s="212" t="s">
        <v>172</v>
      </c>
      <c r="AH521" s="212">
        <v>0</v>
      </c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1" x14ac:dyDescent="0.2">
      <c r="A522" s="219"/>
      <c r="B522" s="220"/>
      <c r="C522" s="261" t="s">
        <v>250</v>
      </c>
      <c r="D522" s="253"/>
      <c r="E522" s="254"/>
      <c r="F522" s="223"/>
      <c r="G522" s="223"/>
      <c r="H522" s="223"/>
      <c r="I522" s="223"/>
      <c r="J522" s="223"/>
      <c r="K522" s="223"/>
      <c r="L522" s="223"/>
      <c r="M522" s="223"/>
      <c r="N522" s="222"/>
      <c r="O522" s="222"/>
      <c r="P522" s="222"/>
      <c r="Q522" s="222"/>
      <c r="R522" s="223"/>
      <c r="S522" s="223"/>
      <c r="T522" s="223"/>
      <c r="U522" s="223"/>
      <c r="V522" s="223"/>
      <c r="W522" s="223"/>
      <c r="X522" s="223"/>
      <c r="Y522" s="212"/>
      <c r="Z522" s="212"/>
      <c r="AA522" s="212"/>
      <c r="AB522" s="212"/>
      <c r="AC522" s="212"/>
      <c r="AD522" s="212"/>
      <c r="AE522" s="212"/>
      <c r="AF522" s="212"/>
      <c r="AG522" s="212" t="s">
        <v>172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1" x14ac:dyDescent="0.2">
      <c r="A523" s="219"/>
      <c r="B523" s="220"/>
      <c r="C523" s="261" t="s">
        <v>525</v>
      </c>
      <c r="D523" s="253"/>
      <c r="E523" s="254">
        <v>9</v>
      </c>
      <c r="F523" s="223"/>
      <c r="G523" s="223"/>
      <c r="H523" s="223"/>
      <c r="I523" s="223"/>
      <c r="J523" s="223"/>
      <c r="K523" s="223"/>
      <c r="L523" s="223"/>
      <c r="M523" s="223"/>
      <c r="N523" s="222"/>
      <c r="O523" s="222"/>
      <c r="P523" s="222"/>
      <c r="Q523" s="222"/>
      <c r="R523" s="223"/>
      <c r="S523" s="223"/>
      <c r="T523" s="223"/>
      <c r="U523" s="223"/>
      <c r="V523" s="223"/>
      <c r="W523" s="223"/>
      <c r="X523" s="223"/>
      <c r="Y523" s="212"/>
      <c r="Z523" s="212"/>
      <c r="AA523" s="212"/>
      <c r="AB523" s="212"/>
      <c r="AC523" s="212"/>
      <c r="AD523" s="212"/>
      <c r="AE523" s="212"/>
      <c r="AF523" s="212"/>
      <c r="AG523" s="212" t="s">
        <v>172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 x14ac:dyDescent="0.2">
      <c r="A524" s="219"/>
      <c r="B524" s="220"/>
      <c r="C524" s="261" t="s">
        <v>387</v>
      </c>
      <c r="D524" s="253"/>
      <c r="E524" s="254"/>
      <c r="F524" s="223"/>
      <c r="G524" s="223"/>
      <c r="H524" s="223"/>
      <c r="I524" s="223"/>
      <c r="J524" s="223"/>
      <c r="K524" s="223"/>
      <c r="L524" s="223"/>
      <c r="M524" s="223"/>
      <c r="N524" s="222"/>
      <c r="O524" s="222"/>
      <c r="P524" s="222"/>
      <c r="Q524" s="222"/>
      <c r="R524" s="223"/>
      <c r="S524" s="223"/>
      <c r="T524" s="223"/>
      <c r="U524" s="223"/>
      <c r="V524" s="223"/>
      <c r="W524" s="223"/>
      <c r="X524" s="223"/>
      <c r="Y524" s="212"/>
      <c r="Z524" s="212"/>
      <c r="AA524" s="212"/>
      <c r="AB524" s="212"/>
      <c r="AC524" s="212"/>
      <c r="AD524" s="212"/>
      <c r="AE524" s="212"/>
      <c r="AF524" s="212"/>
      <c r="AG524" s="212" t="s">
        <v>172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 x14ac:dyDescent="0.2">
      <c r="A525" s="219"/>
      <c r="B525" s="220"/>
      <c r="C525" s="261" t="s">
        <v>526</v>
      </c>
      <c r="D525" s="253"/>
      <c r="E525" s="254">
        <v>21.236000000000001</v>
      </c>
      <c r="F525" s="223"/>
      <c r="G525" s="223"/>
      <c r="H525" s="223"/>
      <c r="I525" s="223"/>
      <c r="J525" s="223"/>
      <c r="K525" s="223"/>
      <c r="L525" s="223"/>
      <c r="M525" s="223"/>
      <c r="N525" s="222"/>
      <c r="O525" s="222"/>
      <c r="P525" s="222"/>
      <c r="Q525" s="222"/>
      <c r="R525" s="223"/>
      <c r="S525" s="223"/>
      <c r="T525" s="223"/>
      <c r="U525" s="223"/>
      <c r="V525" s="223"/>
      <c r="W525" s="223"/>
      <c r="X525" s="223"/>
      <c r="Y525" s="212"/>
      <c r="Z525" s="212"/>
      <c r="AA525" s="212"/>
      <c r="AB525" s="212"/>
      <c r="AC525" s="212"/>
      <c r="AD525" s="212"/>
      <c r="AE525" s="212"/>
      <c r="AF525" s="212"/>
      <c r="AG525" s="212" t="s">
        <v>172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1" x14ac:dyDescent="0.2">
      <c r="A526" s="219"/>
      <c r="B526" s="220"/>
      <c r="C526" s="261" t="s">
        <v>527</v>
      </c>
      <c r="D526" s="253"/>
      <c r="E526" s="254"/>
      <c r="F526" s="223"/>
      <c r="G526" s="223"/>
      <c r="H526" s="223"/>
      <c r="I526" s="223"/>
      <c r="J526" s="223"/>
      <c r="K526" s="223"/>
      <c r="L526" s="223"/>
      <c r="M526" s="223"/>
      <c r="N526" s="222"/>
      <c r="O526" s="222"/>
      <c r="P526" s="222"/>
      <c r="Q526" s="222"/>
      <c r="R526" s="223"/>
      <c r="S526" s="223"/>
      <c r="T526" s="223"/>
      <c r="U526" s="223"/>
      <c r="V526" s="223"/>
      <c r="W526" s="223"/>
      <c r="X526" s="223"/>
      <c r="Y526" s="212"/>
      <c r="Z526" s="212"/>
      <c r="AA526" s="212"/>
      <c r="AB526" s="212"/>
      <c r="AC526" s="212"/>
      <c r="AD526" s="212"/>
      <c r="AE526" s="212"/>
      <c r="AF526" s="212"/>
      <c r="AG526" s="212" t="s">
        <v>172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1" x14ac:dyDescent="0.2">
      <c r="A527" s="219"/>
      <c r="B527" s="220"/>
      <c r="C527" s="261" t="s">
        <v>528</v>
      </c>
      <c r="D527" s="253"/>
      <c r="E527" s="254">
        <v>21.166</v>
      </c>
      <c r="F527" s="223"/>
      <c r="G527" s="223"/>
      <c r="H527" s="223"/>
      <c r="I527" s="223"/>
      <c r="J527" s="223"/>
      <c r="K527" s="223"/>
      <c r="L527" s="223"/>
      <c r="M527" s="223"/>
      <c r="N527" s="222"/>
      <c r="O527" s="222"/>
      <c r="P527" s="222"/>
      <c r="Q527" s="222"/>
      <c r="R527" s="223"/>
      <c r="S527" s="223"/>
      <c r="T527" s="223"/>
      <c r="U527" s="223"/>
      <c r="V527" s="223"/>
      <c r="W527" s="223"/>
      <c r="X527" s="223"/>
      <c r="Y527" s="212"/>
      <c r="Z527" s="212"/>
      <c r="AA527" s="212"/>
      <c r="AB527" s="212"/>
      <c r="AC527" s="212"/>
      <c r="AD527" s="212"/>
      <c r="AE527" s="212"/>
      <c r="AF527" s="212"/>
      <c r="AG527" s="212" t="s">
        <v>172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1" x14ac:dyDescent="0.2">
      <c r="A528" s="219"/>
      <c r="B528" s="220"/>
      <c r="C528" s="261" t="s">
        <v>255</v>
      </c>
      <c r="D528" s="253"/>
      <c r="E528" s="254"/>
      <c r="F528" s="223"/>
      <c r="G528" s="223"/>
      <c r="H528" s="223"/>
      <c r="I528" s="223"/>
      <c r="J528" s="223"/>
      <c r="K528" s="223"/>
      <c r="L528" s="223"/>
      <c r="M528" s="223"/>
      <c r="N528" s="222"/>
      <c r="O528" s="222"/>
      <c r="P528" s="222"/>
      <c r="Q528" s="222"/>
      <c r="R528" s="223"/>
      <c r="S528" s="223"/>
      <c r="T528" s="223"/>
      <c r="U528" s="223"/>
      <c r="V528" s="223"/>
      <c r="W528" s="223"/>
      <c r="X528" s="223"/>
      <c r="Y528" s="212"/>
      <c r="Z528" s="212"/>
      <c r="AA528" s="212"/>
      <c r="AB528" s="212"/>
      <c r="AC528" s="212"/>
      <c r="AD528" s="212"/>
      <c r="AE528" s="212"/>
      <c r="AF528" s="212"/>
      <c r="AG528" s="212" t="s">
        <v>172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1" x14ac:dyDescent="0.2">
      <c r="A529" s="219"/>
      <c r="B529" s="220"/>
      <c r="C529" s="261" t="s">
        <v>529</v>
      </c>
      <c r="D529" s="253"/>
      <c r="E529" s="254">
        <v>10</v>
      </c>
      <c r="F529" s="223"/>
      <c r="G529" s="223"/>
      <c r="H529" s="223"/>
      <c r="I529" s="223"/>
      <c r="J529" s="223"/>
      <c r="K529" s="223"/>
      <c r="L529" s="223"/>
      <c r="M529" s="223"/>
      <c r="N529" s="222"/>
      <c r="O529" s="222"/>
      <c r="P529" s="222"/>
      <c r="Q529" s="222"/>
      <c r="R529" s="223"/>
      <c r="S529" s="223"/>
      <c r="T529" s="223"/>
      <c r="U529" s="223"/>
      <c r="V529" s="223"/>
      <c r="W529" s="223"/>
      <c r="X529" s="223"/>
      <c r="Y529" s="212"/>
      <c r="Z529" s="212"/>
      <c r="AA529" s="212"/>
      <c r="AB529" s="212"/>
      <c r="AC529" s="212"/>
      <c r="AD529" s="212"/>
      <c r="AE529" s="212"/>
      <c r="AF529" s="212"/>
      <c r="AG529" s="212" t="s">
        <v>172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1" x14ac:dyDescent="0.2">
      <c r="A530" s="219"/>
      <c r="B530" s="220"/>
      <c r="C530" s="261" t="s">
        <v>258</v>
      </c>
      <c r="D530" s="253"/>
      <c r="E530" s="254"/>
      <c r="F530" s="223"/>
      <c r="G530" s="223"/>
      <c r="H530" s="223"/>
      <c r="I530" s="223"/>
      <c r="J530" s="223"/>
      <c r="K530" s="223"/>
      <c r="L530" s="223"/>
      <c r="M530" s="223"/>
      <c r="N530" s="222"/>
      <c r="O530" s="222"/>
      <c r="P530" s="222"/>
      <c r="Q530" s="222"/>
      <c r="R530" s="223"/>
      <c r="S530" s="223"/>
      <c r="T530" s="223"/>
      <c r="U530" s="223"/>
      <c r="V530" s="223"/>
      <c r="W530" s="223"/>
      <c r="X530" s="223"/>
      <c r="Y530" s="212"/>
      <c r="Z530" s="212"/>
      <c r="AA530" s="212"/>
      <c r="AB530" s="212"/>
      <c r="AC530" s="212"/>
      <c r="AD530" s="212"/>
      <c r="AE530" s="212"/>
      <c r="AF530" s="212"/>
      <c r="AG530" s="212" t="s">
        <v>172</v>
      </c>
      <c r="AH530" s="212">
        <v>0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1" x14ac:dyDescent="0.2">
      <c r="A531" s="219"/>
      <c r="B531" s="220"/>
      <c r="C531" s="261" t="s">
        <v>530</v>
      </c>
      <c r="D531" s="253"/>
      <c r="E531" s="254">
        <v>9.1999999999999993</v>
      </c>
      <c r="F531" s="223"/>
      <c r="G531" s="223"/>
      <c r="H531" s="223"/>
      <c r="I531" s="223"/>
      <c r="J531" s="223"/>
      <c r="K531" s="223"/>
      <c r="L531" s="223"/>
      <c r="M531" s="223"/>
      <c r="N531" s="222"/>
      <c r="O531" s="222"/>
      <c r="P531" s="222"/>
      <c r="Q531" s="222"/>
      <c r="R531" s="223"/>
      <c r="S531" s="223"/>
      <c r="T531" s="223"/>
      <c r="U531" s="223"/>
      <c r="V531" s="223"/>
      <c r="W531" s="223"/>
      <c r="X531" s="223"/>
      <c r="Y531" s="212"/>
      <c r="Z531" s="212"/>
      <c r="AA531" s="212"/>
      <c r="AB531" s="212"/>
      <c r="AC531" s="212"/>
      <c r="AD531" s="212"/>
      <c r="AE531" s="212"/>
      <c r="AF531" s="212"/>
      <c r="AG531" s="212" t="s">
        <v>172</v>
      </c>
      <c r="AH531" s="212">
        <v>0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 x14ac:dyDescent="0.2">
      <c r="A532" s="219"/>
      <c r="B532" s="220"/>
      <c r="C532" s="261" t="s">
        <v>260</v>
      </c>
      <c r="D532" s="253"/>
      <c r="E532" s="254"/>
      <c r="F532" s="223"/>
      <c r="G532" s="223"/>
      <c r="H532" s="223"/>
      <c r="I532" s="223"/>
      <c r="J532" s="223"/>
      <c r="K532" s="223"/>
      <c r="L532" s="223"/>
      <c r="M532" s="223"/>
      <c r="N532" s="222"/>
      <c r="O532" s="222"/>
      <c r="P532" s="222"/>
      <c r="Q532" s="222"/>
      <c r="R532" s="223"/>
      <c r="S532" s="223"/>
      <c r="T532" s="223"/>
      <c r="U532" s="223"/>
      <c r="V532" s="223"/>
      <c r="W532" s="223"/>
      <c r="X532" s="223"/>
      <c r="Y532" s="212"/>
      <c r="Z532" s="212"/>
      <c r="AA532" s="212"/>
      <c r="AB532" s="212"/>
      <c r="AC532" s="212"/>
      <c r="AD532" s="212"/>
      <c r="AE532" s="212"/>
      <c r="AF532" s="212"/>
      <c r="AG532" s="212" t="s">
        <v>172</v>
      </c>
      <c r="AH532" s="212">
        <v>0</v>
      </c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1" x14ac:dyDescent="0.2">
      <c r="A533" s="219"/>
      <c r="B533" s="220"/>
      <c r="C533" s="261" t="s">
        <v>529</v>
      </c>
      <c r="D533" s="253"/>
      <c r="E533" s="254">
        <v>10</v>
      </c>
      <c r="F533" s="223"/>
      <c r="G533" s="223"/>
      <c r="H533" s="223"/>
      <c r="I533" s="223"/>
      <c r="J533" s="223"/>
      <c r="K533" s="223"/>
      <c r="L533" s="223"/>
      <c r="M533" s="223"/>
      <c r="N533" s="222"/>
      <c r="O533" s="222"/>
      <c r="P533" s="222"/>
      <c r="Q533" s="222"/>
      <c r="R533" s="223"/>
      <c r="S533" s="223"/>
      <c r="T533" s="223"/>
      <c r="U533" s="223"/>
      <c r="V533" s="223"/>
      <c r="W533" s="223"/>
      <c r="X533" s="223"/>
      <c r="Y533" s="212"/>
      <c r="Z533" s="212"/>
      <c r="AA533" s="212"/>
      <c r="AB533" s="212"/>
      <c r="AC533" s="212"/>
      <c r="AD533" s="212"/>
      <c r="AE533" s="212"/>
      <c r="AF533" s="212"/>
      <c r="AG533" s="212" t="s">
        <v>172</v>
      </c>
      <c r="AH533" s="212">
        <v>0</v>
      </c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1" x14ac:dyDescent="0.2">
      <c r="A534" s="219"/>
      <c r="B534" s="220"/>
      <c r="C534" s="261" t="s">
        <v>531</v>
      </c>
      <c r="D534" s="253"/>
      <c r="E534" s="254"/>
      <c r="F534" s="223"/>
      <c r="G534" s="223"/>
      <c r="H534" s="223"/>
      <c r="I534" s="223"/>
      <c r="J534" s="223"/>
      <c r="K534" s="223"/>
      <c r="L534" s="223"/>
      <c r="M534" s="223"/>
      <c r="N534" s="222"/>
      <c r="O534" s="222"/>
      <c r="P534" s="222"/>
      <c r="Q534" s="222"/>
      <c r="R534" s="223"/>
      <c r="S534" s="223"/>
      <c r="T534" s="223"/>
      <c r="U534" s="223"/>
      <c r="V534" s="223"/>
      <c r="W534" s="223"/>
      <c r="X534" s="223"/>
      <c r="Y534" s="212"/>
      <c r="Z534" s="212"/>
      <c r="AA534" s="212"/>
      <c r="AB534" s="212"/>
      <c r="AC534" s="212"/>
      <c r="AD534" s="212"/>
      <c r="AE534" s="212"/>
      <c r="AF534" s="212"/>
      <c r="AG534" s="212" t="s">
        <v>172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1" x14ac:dyDescent="0.2">
      <c r="A535" s="219"/>
      <c r="B535" s="220"/>
      <c r="C535" s="261" t="s">
        <v>246</v>
      </c>
      <c r="D535" s="253"/>
      <c r="E535" s="254"/>
      <c r="F535" s="223"/>
      <c r="G535" s="223"/>
      <c r="H535" s="223"/>
      <c r="I535" s="223"/>
      <c r="J535" s="223"/>
      <c r="K535" s="223"/>
      <c r="L535" s="223"/>
      <c r="M535" s="223"/>
      <c r="N535" s="222"/>
      <c r="O535" s="222"/>
      <c r="P535" s="222"/>
      <c r="Q535" s="222"/>
      <c r="R535" s="223"/>
      <c r="S535" s="223"/>
      <c r="T535" s="223"/>
      <c r="U535" s="223"/>
      <c r="V535" s="223"/>
      <c r="W535" s="223"/>
      <c r="X535" s="223"/>
      <c r="Y535" s="212"/>
      <c r="Z535" s="212"/>
      <c r="AA535" s="212"/>
      <c r="AB535" s="212"/>
      <c r="AC535" s="212"/>
      <c r="AD535" s="212"/>
      <c r="AE535" s="212"/>
      <c r="AF535" s="212"/>
      <c r="AG535" s="212" t="s">
        <v>172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1" x14ac:dyDescent="0.2">
      <c r="A536" s="219"/>
      <c r="B536" s="220"/>
      <c r="C536" s="261" t="s">
        <v>532</v>
      </c>
      <c r="D536" s="253"/>
      <c r="E536" s="254">
        <v>8</v>
      </c>
      <c r="F536" s="223"/>
      <c r="G536" s="223"/>
      <c r="H536" s="223"/>
      <c r="I536" s="223"/>
      <c r="J536" s="223"/>
      <c r="K536" s="223"/>
      <c r="L536" s="223"/>
      <c r="M536" s="223"/>
      <c r="N536" s="222"/>
      <c r="O536" s="222"/>
      <c r="P536" s="222"/>
      <c r="Q536" s="222"/>
      <c r="R536" s="223"/>
      <c r="S536" s="223"/>
      <c r="T536" s="223"/>
      <c r="U536" s="223"/>
      <c r="V536" s="223"/>
      <c r="W536" s="223"/>
      <c r="X536" s="223"/>
      <c r="Y536" s="212"/>
      <c r="Z536" s="212"/>
      <c r="AA536" s="212"/>
      <c r="AB536" s="212"/>
      <c r="AC536" s="212"/>
      <c r="AD536" s="212"/>
      <c r="AE536" s="212"/>
      <c r="AF536" s="212"/>
      <c r="AG536" s="212" t="s">
        <v>172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ht="22.5" outlineLevel="1" x14ac:dyDescent="0.2">
      <c r="A537" s="233">
        <v>62</v>
      </c>
      <c r="B537" s="234" t="s">
        <v>535</v>
      </c>
      <c r="C537" s="249" t="s">
        <v>536</v>
      </c>
      <c r="D537" s="235" t="s">
        <v>176</v>
      </c>
      <c r="E537" s="236">
        <v>184.3</v>
      </c>
      <c r="F537" s="237"/>
      <c r="G537" s="238">
        <f>ROUND(E537*F537,2)</f>
        <v>0</v>
      </c>
      <c r="H537" s="237"/>
      <c r="I537" s="238">
        <f>ROUND(E537*H537,2)</f>
        <v>0</v>
      </c>
      <c r="J537" s="237"/>
      <c r="K537" s="238">
        <f>ROUND(E537*J537,2)</f>
        <v>0</v>
      </c>
      <c r="L537" s="238">
        <v>21</v>
      </c>
      <c r="M537" s="238">
        <f>G537*(1+L537/100)</f>
        <v>0</v>
      </c>
      <c r="N537" s="236">
        <v>5.3600000000000002E-3</v>
      </c>
      <c r="O537" s="236">
        <f>ROUND(E537*N537,2)</f>
        <v>0.99</v>
      </c>
      <c r="P537" s="236">
        <v>0</v>
      </c>
      <c r="Q537" s="236">
        <f>ROUND(E537*P537,2)</f>
        <v>0</v>
      </c>
      <c r="R537" s="238" t="s">
        <v>518</v>
      </c>
      <c r="S537" s="238" t="s">
        <v>156</v>
      </c>
      <c r="T537" s="239" t="s">
        <v>156</v>
      </c>
      <c r="U537" s="223">
        <v>1.3466</v>
      </c>
      <c r="V537" s="223">
        <f>ROUND(E537*U537,2)</f>
        <v>248.18</v>
      </c>
      <c r="W537" s="223"/>
      <c r="X537" s="223" t="s">
        <v>169</v>
      </c>
      <c r="Y537" s="212"/>
      <c r="Z537" s="212"/>
      <c r="AA537" s="212"/>
      <c r="AB537" s="212"/>
      <c r="AC537" s="212"/>
      <c r="AD537" s="212"/>
      <c r="AE537" s="212"/>
      <c r="AF537" s="212"/>
      <c r="AG537" s="212" t="s">
        <v>170</v>
      </c>
      <c r="AH537" s="212"/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1" x14ac:dyDescent="0.2">
      <c r="A538" s="219"/>
      <c r="B538" s="220"/>
      <c r="C538" s="261" t="s">
        <v>537</v>
      </c>
      <c r="D538" s="253"/>
      <c r="E538" s="254"/>
      <c r="F538" s="223"/>
      <c r="G538" s="223"/>
      <c r="H538" s="223"/>
      <c r="I538" s="223"/>
      <c r="J538" s="223"/>
      <c r="K538" s="223"/>
      <c r="L538" s="223"/>
      <c r="M538" s="223"/>
      <c r="N538" s="222"/>
      <c r="O538" s="222"/>
      <c r="P538" s="222"/>
      <c r="Q538" s="222"/>
      <c r="R538" s="223"/>
      <c r="S538" s="223"/>
      <c r="T538" s="223"/>
      <c r="U538" s="223"/>
      <c r="V538" s="223"/>
      <c r="W538" s="223"/>
      <c r="X538" s="223"/>
      <c r="Y538" s="212"/>
      <c r="Z538" s="212"/>
      <c r="AA538" s="212"/>
      <c r="AB538" s="212"/>
      <c r="AC538" s="212"/>
      <c r="AD538" s="212"/>
      <c r="AE538" s="212"/>
      <c r="AF538" s="212"/>
      <c r="AG538" s="212" t="s">
        <v>172</v>
      </c>
      <c r="AH538" s="212">
        <v>0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1" x14ac:dyDescent="0.2">
      <c r="A539" s="219"/>
      <c r="B539" s="220"/>
      <c r="C539" s="261" t="s">
        <v>219</v>
      </c>
      <c r="D539" s="253"/>
      <c r="E539" s="254"/>
      <c r="F539" s="223"/>
      <c r="G539" s="223"/>
      <c r="H539" s="223"/>
      <c r="I539" s="223"/>
      <c r="J539" s="223"/>
      <c r="K539" s="223"/>
      <c r="L539" s="223"/>
      <c r="M539" s="223"/>
      <c r="N539" s="222"/>
      <c r="O539" s="222"/>
      <c r="P539" s="222"/>
      <c r="Q539" s="222"/>
      <c r="R539" s="223"/>
      <c r="S539" s="223"/>
      <c r="T539" s="223"/>
      <c r="U539" s="223"/>
      <c r="V539" s="223"/>
      <c r="W539" s="223"/>
      <c r="X539" s="223"/>
      <c r="Y539" s="212"/>
      <c r="Z539" s="212"/>
      <c r="AA539" s="212"/>
      <c r="AB539" s="212"/>
      <c r="AC539" s="212"/>
      <c r="AD539" s="212"/>
      <c r="AE539" s="212"/>
      <c r="AF539" s="212"/>
      <c r="AG539" s="212" t="s">
        <v>172</v>
      </c>
      <c r="AH539" s="212">
        <v>0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1" x14ac:dyDescent="0.2">
      <c r="A540" s="219"/>
      <c r="B540" s="220"/>
      <c r="C540" s="261" t="s">
        <v>220</v>
      </c>
      <c r="D540" s="253"/>
      <c r="E540" s="254">
        <v>99.2</v>
      </c>
      <c r="F540" s="223"/>
      <c r="G540" s="223"/>
      <c r="H540" s="223"/>
      <c r="I540" s="223"/>
      <c r="J540" s="223"/>
      <c r="K540" s="223"/>
      <c r="L540" s="223"/>
      <c r="M540" s="223"/>
      <c r="N540" s="222"/>
      <c r="O540" s="222"/>
      <c r="P540" s="222"/>
      <c r="Q540" s="222"/>
      <c r="R540" s="223"/>
      <c r="S540" s="223"/>
      <c r="T540" s="223"/>
      <c r="U540" s="223"/>
      <c r="V540" s="223"/>
      <c r="W540" s="223"/>
      <c r="X540" s="223"/>
      <c r="Y540" s="212"/>
      <c r="Z540" s="212"/>
      <c r="AA540" s="212"/>
      <c r="AB540" s="212"/>
      <c r="AC540" s="212"/>
      <c r="AD540" s="212"/>
      <c r="AE540" s="212"/>
      <c r="AF540" s="212"/>
      <c r="AG540" s="212" t="s">
        <v>172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1" x14ac:dyDescent="0.2">
      <c r="A541" s="219"/>
      <c r="B541" s="220"/>
      <c r="C541" s="261" t="s">
        <v>221</v>
      </c>
      <c r="D541" s="253"/>
      <c r="E541" s="254">
        <v>85.1</v>
      </c>
      <c r="F541" s="223"/>
      <c r="G541" s="223"/>
      <c r="H541" s="223"/>
      <c r="I541" s="223"/>
      <c r="J541" s="223"/>
      <c r="K541" s="223"/>
      <c r="L541" s="223"/>
      <c r="M541" s="223"/>
      <c r="N541" s="222"/>
      <c r="O541" s="222"/>
      <c r="P541" s="222"/>
      <c r="Q541" s="222"/>
      <c r="R541" s="223"/>
      <c r="S541" s="223"/>
      <c r="T541" s="223"/>
      <c r="U541" s="223"/>
      <c r="V541" s="223"/>
      <c r="W541" s="223"/>
      <c r="X541" s="223"/>
      <c r="Y541" s="212"/>
      <c r="Z541" s="212"/>
      <c r="AA541" s="212"/>
      <c r="AB541" s="212"/>
      <c r="AC541" s="212"/>
      <c r="AD541" s="212"/>
      <c r="AE541" s="212"/>
      <c r="AF541" s="212"/>
      <c r="AG541" s="212" t="s">
        <v>172</v>
      </c>
      <c r="AH541" s="212">
        <v>0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ht="22.5" outlineLevel="1" x14ac:dyDescent="0.2">
      <c r="A542" s="233">
        <v>63</v>
      </c>
      <c r="B542" s="234" t="s">
        <v>538</v>
      </c>
      <c r="C542" s="249" t="s">
        <v>539</v>
      </c>
      <c r="D542" s="235" t="s">
        <v>192</v>
      </c>
      <c r="E542" s="236">
        <v>213.63800000000001</v>
      </c>
      <c r="F542" s="237"/>
      <c r="G542" s="238">
        <f>ROUND(E542*F542,2)</f>
        <v>0</v>
      </c>
      <c r="H542" s="237"/>
      <c r="I542" s="238">
        <f>ROUND(E542*H542,2)</f>
        <v>0</v>
      </c>
      <c r="J542" s="237"/>
      <c r="K542" s="238">
        <f>ROUND(E542*J542,2)</f>
        <v>0</v>
      </c>
      <c r="L542" s="238">
        <v>21</v>
      </c>
      <c r="M542" s="238">
        <f>G542*(1+L542/100)</f>
        <v>0</v>
      </c>
      <c r="N542" s="236">
        <v>4.0000000000000003E-5</v>
      </c>
      <c r="O542" s="236">
        <f>ROUND(E542*N542,2)</f>
        <v>0.01</v>
      </c>
      <c r="P542" s="236">
        <v>0</v>
      </c>
      <c r="Q542" s="236">
        <f>ROUND(E542*P542,2)</f>
        <v>0</v>
      </c>
      <c r="R542" s="238" t="s">
        <v>518</v>
      </c>
      <c r="S542" s="238" t="s">
        <v>156</v>
      </c>
      <c r="T542" s="239" t="s">
        <v>156</v>
      </c>
      <c r="U542" s="223">
        <v>7.0000000000000007E-2</v>
      </c>
      <c r="V542" s="223">
        <f>ROUND(E542*U542,2)</f>
        <v>14.95</v>
      </c>
      <c r="W542" s="223"/>
      <c r="X542" s="223" t="s">
        <v>169</v>
      </c>
      <c r="Y542" s="212"/>
      <c r="Z542" s="212"/>
      <c r="AA542" s="212"/>
      <c r="AB542" s="212"/>
      <c r="AC542" s="212"/>
      <c r="AD542" s="212"/>
      <c r="AE542" s="212"/>
      <c r="AF542" s="212"/>
      <c r="AG542" s="212" t="s">
        <v>170</v>
      </c>
      <c r="AH542" s="212"/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1" x14ac:dyDescent="0.2">
      <c r="A543" s="219"/>
      <c r="B543" s="220"/>
      <c r="C543" s="261" t="s">
        <v>227</v>
      </c>
      <c r="D543" s="253"/>
      <c r="E543" s="254"/>
      <c r="F543" s="223"/>
      <c r="G543" s="223"/>
      <c r="H543" s="223"/>
      <c r="I543" s="223"/>
      <c r="J543" s="223"/>
      <c r="K543" s="223"/>
      <c r="L543" s="223"/>
      <c r="M543" s="223"/>
      <c r="N543" s="222"/>
      <c r="O543" s="222"/>
      <c r="P543" s="222"/>
      <c r="Q543" s="222"/>
      <c r="R543" s="223"/>
      <c r="S543" s="223"/>
      <c r="T543" s="223"/>
      <c r="U543" s="223"/>
      <c r="V543" s="223"/>
      <c r="W543" s="223"/>
      <c r="X543" s="223"/>
      <c r="Y543" s="212"/>
      <c r="Z543" s="212"/>
      <c r="AA543" s="212"/>
      <c r="AB543" s="212"/>
      <c r="AC543" s="212"/>
      <c r="AD543" s="212"/>
      <c r="AE543" s="212"/>
      <c r="AF543" s="212"/>
      <c r="AG543" s="212" t="s">
        <v>172</v>
      </c>
      <c r="AH543" s="212">
        <v>0</v>
      </c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 x14ac:dyDescent="0.2">
      <c r="A544" s="219"/>
      <c r="B544" s="220"/>
      <c r="C544" s="261" t="s">
        <v>520</v>
      </c>
      <c r="D544" s="253"/>
      <c r="E544" s="254">
        <v>7.6</v>
      </c>
      <c r="F544" s="223"/>
      <c r="G544" s="223"/>
      <c r="H544" s="223"/>
      <c r="I544" s="223"/>
      <c r="J544" s="223"/>
      <c r="K544" s="223"/>
      <c r="L544" s="223"/>
      <c r="M544" s="223"/>
      <c r="N544" s="222"/>
      <c r="O544" s="222"/>
      <c r="P544" s="222"/>
      <c r="Q544" s="222"/>
      <c r="R544" s="223"/>
      <c r="S544" s="223"/>
      <c r="T544" s="223"/>
      <c r="U544" s="223"/>
      <c r="V544" s="223"/>
      <c r="W544" s="223"/>
      <c r="X544" s="223"/>
      <c r="Y544" s="212"/>
      <c r="Z544" s="212"/>
      <c r="AA544" s="212"/>
      <c r="AB544" s="212"/>
      <c r="AC544" s="212"/>
      <c r="AD544" s="212"/>
      <c r="AE544" s="212"/>
      <c r="AF544" s="212"/>
      <c r="AG544" s="212" t="s">
        <v>172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1" x14ac:dyDescent="0.2">
      <c r="A545" s="219"/>
      <c r="B545" s="220"/>
      <c r="C545" s="261" t="s">
        <v>232</v>
      </c>
      <c r="D545" s="253"/>
      <c r="E545" s="254"/>
      <c r="F545" s="223"/>
      <c r="G545" s="223"/>
      <c r="H545" s="223"/>
      <c r="I545" s="223"/>
      <c r="J545" s="223"/>
      <c r="K545" s="223"/>
      <c r="L545" s="223"/>
      <c r="M545" s="223"/>
      <c r="N545" s="222"/>
      <c r="O545" s="222"/>
      <c r="P545" s="222"/>
      <c r="Q545" s="222"/>
      <c r="R545" s="223"/>
      <c r="S545" s="223"/>
      <c r="T545" s="223"/>
      <c r="U545" s="223"/>
      <c r="V545" s="223"/>
      <c r="W545" s="223"/>
      <c r="X545" s="223"/>
      <c r="Y545" s="212"/>
      <c r="Z545" s="212"/>
      <c r="AA545" s="212"/>
      <c r="AB545" s="212"/>
      <c r="AC545" s="212"/>
      <c r="AD545" s="212"/>
      <c r="AE545" s="212"/>
      <c r="AF545" s="212"/>
      <c r="AG545" s="212" t="s">
        <v>172</v>
      </c>
      <c r="AH545" s="212">
        <v>0</v>
      </c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1" x14ac:dyDescent="0.2">
      <c r="A546" s="219"/>
      <c r="B546" s="220"/>
      <c r="C546" s="261" t="s">
        <v>477</v>
      </c>
      <c r="D546" s="253"/>
      <c r="E546" s="254">
        <v>6.55</v>
      </c>
      <c r="F546" s="223"/>
      <c r="G546" s="223"/>
      <c r="H546" s="223"/>
      <c r="I546" s="223"/>
      <c r="J546" s="223"/>
      <c r="K546" s="223"/>
      <c r="L546" s="223"/>
      <c r="M546" s="223"/>
      <c r="N546" s="222"/>
      <c r="O546" s="222"/>
      <c r="P546" s="222"/>
      <c r="Q546" s="222"/>
      <c r="R546" s="223"/>
      <c r="S546" s="223"/>
      <c r="T546" s="223"/>
      <c r="U546" s="223"/>
      <c r="V546" s="223"/>
      <c r="W546" s="223"/>
      <c r="X546" s="223"/>
      <c r="Y546" s="212"/>
      <c r="Z546" s="212"/>
      <c r="AA546" s="212"/>
      <c r="AB546" s="212"/>
      <c r="AC546" s="212"/>
      <c r="AD546" s="212"/>
      <c r="AE546" s="212"/>
      <c r="AF546" s="212"/>
      <c r="AG546" s="212" t="s">
        <v>172</v>
      </c>
      <c r="AH546" s="212">
        <v>0</v>
      </c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1" x14ac:dyDescent="0.2">
      <c r="A547" s="219"/>
      <c r="B547" s="220"/>
      <c r="C547" s="261" t="s">
        <v>206</v>
      </c>
      <c r="D547" s="253"/>
      <c r="E547" s="254"/>
      <c r="F547" s="223"/>
      <c r="G547" s="223"/>
      <c r="H547" s="223"/>
      <c r="I547" s="223"/>
      <c r="J547" s="223"/>
      <c r="K547" s="223"/>
      <c r="L547" s="223"/>
      <c r="M547" s="223"/>
      <c r="N547" s="222"/>
      <c r="O547" s="222"/>
      <c r="P547" s="222"/>
      <c r="Q547" s="222"/>
      <c r="R547" s="223"/>
      <c r="S547" s="223"/>
      <c r="T547" s="223"/>
      <c r="U547" s="223"/>
      <c r="V547" s="223"/>
      <c r="W547" s="223"/>
      <c r="X547" s="223"/>
      <c r="Y547" s="212"/>
      <c r="Z547" s="212"/>
      <c r="AA547" s="212"/>
      <c r="AB547" s="212"/>
      <c r="AC547" s="212"/>
      <c r="AD547" s="212"/>
      <c r="AE547" s="212"/>
      <c r="AF547" s="212"/>
      <c r="AG547" s="212" t="s">
        <v>172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1" x14ac:dyDescent="0.2">
      <c r="A548" s="219"/>
      <c r="B548" s="220"/>
      <c r="C548" s="261" t="s">
        <v>478</v>
      </c>
      <c r="D548" s="253"/>
      <c r="E548" s="254">
        <v>5.4</v>
      </c>
      <c r="F548" s="223"/>
      <c r="G548" s="223"/>
      <c r="H548" s="223"/>
      <c r="I548" s="223"/>
      <c r="J548" s="223"/>
      <c r="K548" s="223"/>
      <c r="L548" s="223"/>
      <c r="M548" s="223"/>
      <c r="N548" s="222"/>
      <c r="O548" s="222"/>
      <c r="P548" s="222"/>
      <c r="Q548" s="222"/>
      <c r="R548" s="223"/>
      <c r="S548" s="223"/>
      <c r="T548" s="223"/>
      <c r="U548" s="223"/>
      <c r="V548" s="223"/>
      <c r="W548" s="223"/>
      <c r="X548" s="223"/>
      <c r="Y548" s="212"/>
      <c r="Z548" s="212"/>
      <c r="AA548" s="212"/>
      <c r="AB548" s="212"/>
      <c r="AC548" s="212"/>
      <c r="AD548" s="212"/>
      <c r="AE548" s="212"/>
      <c r="AF548" s="212"/>
      <c r="AG548" s="212" t="s">
        <v>172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1" x14ac:dyDescent="0.2">
      <c r="A549" s="219"/>
      <c r="B549" s="220"/>
      <c r="C549" s="261" t="s">
        <v>540</v>
      </c>
      <c r="D549" s="253"/>
      <c r="E549" s="254">
        <v>7.55</v>
      </c>
      <c r="F549" s="223"/>
      <c r="G549" s="223"/>
      <c r="H549" s="223"/>
      <c r="I549" s="223"/>
      <c r="J549" s="223"/>
      <c r="K549" s="223"/>
      <c r="L549" s="223"/>
      <c r="M549" s="223"/>
      <c r="N549" s="222"/>
      <c r="O549" s="222"/>
      <c r="P549" s="222"/>
      <c r="Q549" s="222"/>
      <c r="R549" s="223"/>
      <c r="S549" s="223"/>
      <c r="T549" s="223"/>
      <c r="U549" s="223"/>
      <c r="V549" s="223"/>
      <c r="W549" s="223"/>
      <c r="X549" s="223"/>
      <c r="Y549" s="212"/>
      <c r="Z549" s="212"/>
      <c r="AA549" s="212"/>
      <c r="AB549" s="212"/>
      <c r="AC549" s="212"/>
      <c r="AD549" s="212"/>
      <c r="AE549" s="212"/>
      <c r="AF549" s="212"/>
      <c r="AG549" s="212" t="s">
        <v>172</v>
      </c>
      <c r="AH549" s="212">
        <v>0</v>
      </c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1" x14ac:dyDescent="0.2">
      <c r="A550" s="219"/>
      <c r="B550" s="220"/>
      <c r="C550" s="261" t="s">
        <v>541</v>
      </c>
      <c r="D550" s="253"/>
      <c r="E550" s="254">
        <v>10.9</v>
      </c>
      <c r="F550" s="223"/>
      <c r="G550" s="223"/>
      <c r="H550" s="223"/>
      <c r="I550" s="223"/>
      <c r="J550" s="223"/>
      <c r="K550" s="223"/>
      <c r="L550" s="223"/>
      <c r="M550" s="223"/>
      <c r="N550" s="222"/>
      <c r="O550" s="222"/>
      <c r="P550" s="222"/>
      <c r="Q550" s="222"/>
      <c r="R550" s="223"/>
      <c r="S550" s="223"/>
      <c r="T550" s="223"/>
      <c r="U550" s="223"/>
      <c r="V550" s="223"/>
      <c r="W550" s="223"/>
      <c r="X550" s="223"/>
      <c r="Y550" s="212"/>
      <c r="Z550" s="212"/>
      <c r="AA550" s="212"/>
      <c r="AB550" s="212"/>
      <c r="AC550" s="212"/>
      <c r="AD550" s="212"/>
      <c r="AE550" s="212"/>
      <c r="AF550" s="212"/>
      <c r="AG550" s="212" t="s">
        <v>172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 x14ac:dyDescent="0.2">
      <c r="A551" s="219"/>
      <c r="B551" s="220"/>
      <c r="C551" s="261" t="s">
        <v>235</v>
      </c>
      <c r="D551" s="253"/>
      <c r="E551" s="254"/>
      <c r="F551" s="223"/>
      <c r="G551" s="223"/>
      <c r="H551" s="223"/>
      <c r="I551" s="223"/>
      <c r="J551" s="223"/>
      <c r="K551" s="223"/>
      <c r="L551" s="223"/>
      <c r="M551" s="223"/>
      <c r="N551" s="222"/>
      <c r="O551" s="222"/>
      <c r="P551" s="222"/>
      <c r="Q551" s="222"/>
      <c r="R551" s="223"/>
      <c r="S551" s="223"/>
      <c r="T551" s="223"/>
      <c r="U551" s="223"/>
      <c r="V551" s="223"/>
      <c r="W551" s="223"/>
      <c r="X551" s="223"/>
      <c r="Y551" s="212"/>
      <c r="Z551" s="212"/>
      <c r="AA551" s="212"/>
      <c r="AB551" s="212"/>
      <c r="AC551" s="212"/>
      <c r="AD551" s="212"/>
      <c r="AE551" s="212"/>
      <c r="AF551" s="212"/>
      <c r="AG551" s="212" t="s">
        <v>172</v>
      </c>
      <c r="AH551" s="212">
        <v>0</v>
      </c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1" x14ac:dyDescent="0.2">
      <c r="A552" s="219"/>
      <c r="B552" s="220"/>
      <c r="C552" s="261" t="s">
        <v>521</v>
      </c>
      <c r="D552" s="253"/>
      <c r="E552" s="254">
        <v>27.6</v>
      </c>
      <c r="F552" s="223"/>
      <c r="G552" s="223"/>
      <c r="H552" s="223"/>
      <c r="I552" s="223"/>
      <c r="J552" s="223"/>
      <c r="K552" s="223"/>
      <c r="L552" s="223"/>
      <c r="M552" s="223"/>
      <c r="N552" s="222"/>
      <c r="O552" s="222"/>
      <c r="P552" s="222"/>
      <c r="Q552" s="222"/>
      <c r="R552" s="223"/>
      <c r="S552" s="223"/>
      <c r="T552" s="223"/>
      <c r="U552" s="223"/>
      <c r="V552" s="223"/>
      <c r="W552" s="223"/>
      <c r="X552" s="223"/>
      <c r="Y552" s="212"/>
      <c r="Z552" s="212"/>
      <c r="AA552" s="212"/>
      <c r="AB552" s="212"/>
      <c r="AC552" s="212"/>
      <c r="AD552" s="212"/>
      <c r="AE552" s="212"/>
      <c r="AF552" s="212"/>
      <c r="AG552" s="212" t="s">
        <v>172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 x14ac:dyDescent="0.2">
      <c r="A553" s="219"/>
      <c r="B553" s="220"/>
      <c r="C553" s="261" t="s">
        <v>240</v>
      </c>
      <c r="D553" s="253"/>
      <c r="E553" s="254"/>
      <c r="F553" s="223"/>
      <c r="G553" s="223"/>
      <c r="H553" s="223"/>
      <c r="I553" s="223"/>
      <c r="J553" s="223"/>
      <c r="K553" s="223"/>
      <c r="L553" s="223"/>
      <c r="M553" s="223"/>
      <c r="N553" s="222"/>
      <c r="O553" s="222"/>
      <c r="P553" s="222"/>
      <c r="Q553" s="222"/>
      <c r="R553" s="223"/>
      <c r="S553" s="223"/>
      <c r="T553" s="223"/>
      <c r="U553" s="223"/>
      <c r="V553" s="223"/>
      <c r="W553" s="223"/>
      <c r="X553" s="223"/>
      <c r="Y553" s="212"/>
      <c r="Z553" s="212"/>
      <c r="AA553" s="212"/>
      <c r="AB553" s="212"/>
      <c r="AC553" s="212"/>
      <c r="AD553" s="212"/>
      <c r="AE553" s="212"/>
      <c r="AF553" s="212"/>
      <c r="AG553" s="212" t="s">
        <v>172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1" x14ac:dyDescent="0.2">
      <c r="A554" s="219"/>
      <c r="B554" s="220"/>
      <c r="C554" s="261" t="s">
        <v>522</v>
      </c>
      <c r="D554" s="253"/>
      <c r="E554" s="254">
        <v>7.6</v>
      </c>
      <c r="F554" s="223"/>
      <c r="G554" s="223"/>
      <c r="H554" s="223"/>
      <c r="I554" s="223"/>
      <c r="J554" s="223"/>
      <c r="K554" s="223"/>
      <c r="L554" s="223"/>
      <c r="M554" s="223"/>
      <c r="N554" s="222"/>
      <c r="O554" s="222"/>
      <c r="P554" s="222"/>
      <c r="Q554" s="222"/>
      <c r="R554" s="223"/>
      <c r="S554" s="223"/>
      <c r="T554" s="223"/>
      <c r="U554" s="223"/>
      <c r="V554" s="223"/>
      <c r="W554" s="223"/>
      <c r="X554" s="223"/>
      <c r="Y554" s="212"/>
      <c r="Z554" s="212"/>
      <c r="AA554" s="212"/>
      <c r="AB554" s="212"/>
      <c r="AC554" s="212"/>
      <c r="AD554" s="212"/>
      <c r="AE554" s="212"/>
      <c r="AF554" s="212"/>
      <c r="AG554" s="212" t="s">
        <v>172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1" x14ac:dyDescent="0.2">
      <c r="A555" s="219"/>
      <c r="B555" s="220"/>
      <c r="C555" s="261" t="s">
        <v>243</v>
      </c>
      <c r="D555" s="253"/>
      <c r="E555" s="254"/>
      <c r="F555" s="223"/>
      <c r="G555" s="223"/>
      <c r="H555" s="223"/>
      <c r="I555" s="223"/>
      <c r="J555" s="223"/>
      <c r="K555" s="223"/>
      <c r="L555" s="223"/>
      <c r="M555" s="223"/>
      <c r="N555" s="222"/>
      <c r="O555" s="222"/>
      <c r="P555" s="222"/>
      <c r="Q555" s="222"/>
      <c r="R555" s="223"/>
      <c r="S555" s="223"/>
      <c r="T555" s="223"/>
      <c r="U555" s="223"/>
      <c r="V555" s="223"/>
      <c r="W555" s="223"/>
      <c r="X555" s="223"/>
      <c r="Y555" s="212"/>
      <c r="Z555" s="212"/>
      <c r="AA555" s="212"/>
      <c r="AB555" s="212"/>
      <c r="AC555" s="212"/>
      <c r="AD555" s="212"/>
      <c r="AE555" s="212"/>
      <c r="AF555" s="212"/>
      <c r="AG555" s="212" t="s">
        <v>172</v>
      </c>
      <c r="AH555" s="212">
        <v>0</v>
      </c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1" x14ac:dyDescent="0.2">
      <c r="A556" s="219"/>
      <c r="B556" s="220"/>
      <c r="C556" s="261" t="s">
        <v>523</v>
      </c>
      <c r="D556" s="253"/>
      <c r="E556" s="254">
        <v>18.364000000000001</v>
      </c>
      <c r="F556" s="223"/>
      <c r="G556" s="223"/>
      <c r="H556" s="223"/>
      <c r="I556" s="223"/>
      <c r="J556" s="223"/>
      <c r="K556" s="223"/>
      <c r="L556" s="223"/>
      <c r="M556" s="223"/>
      <c r="N556" s="222"/>
      <c r="O556" s="222"/>
      <c r="P556" s="222"/>
      <c r="Q556" s="222"/>
      <c r="R556" s="223"/>
      <c r="S556" s="223"/>
      <c r="T556" s="223"/>
      <c r="U556" s="223"/>
      <c r="V556" s="223"/>
      <c r="W556" s="223"/>
      <c r="X556" s="223"/>
      <c r="Y556" s="212"/>
      <c r="Z556" s="212"/>
      <c r="AA556" s="212"/>
      <c r="AB556" s="212"/>
      <c r="AC556" s="212"/>
      <c r="AD556" s="212"/>
      <c r="AE556" s="212"/>
      <c r="AF556" s="212"/>
      <c r="AG556" s="212" t="s">
        <v>172</v>
      </c>
      <c r="AH556" s="212">
        <v>0</v>
      </c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 x14ac:dyDescent="0.2">
      <c r="A557" s="219"/>
      <c r="B557" s="220"/>
      <c r="C557" s="261" t="s">
        <v>246</v>
      </c>
      <c r="D557" s="253"/>
      <c r="E557" s="254"/>
      <c r="F557" s="223"/>
      <c r="G557" s="223"/>
      <c r="H557" s="223"/>
      <c r="I557" s="223"/>
      <c r="J557" s="223"/>
      <c r="K557" s="223"/>
      <c r="L557" s="223"/>
      <c r="M557" s="223"/>
      <c r="N557" s="222"/>
      <c r="O557" s="222"/>
      <c r="P557" s="222"/>
      <c r="Q557" s="222"/>
      <c r="R557" s="223"/>
      <c r="S557" s="223"/>
      <c r="T557" s="223"/>
      <c r="U557" s="223"/>
      <c r="V557" s="223"/>
      <c r="W557" s="223"/>
      <c r="X557" s="223"/>
      <c r="Y557" s="212"/>
      <c r="Z557" s="212"/>
      <c r="AA557" s="212"/>
      <c r="AB557" s="212"/>
      <c r="AC557" s="212"/>
      <c r="AD557" s="212"/>
      <c r="AE557" s="212"/>
      <c r="AF557" s="212"/>
      <c r="AG557" s="212" t="s">
        <v>172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 x14ac:dyDescent="0.2">
      <c r="A558" s="219"/>
      <c r="B558" s="220"/>
      <c r="C558" s="261" t="s">
        <v>542</v>
      </c>
      <c r="D558" s="253"/>
      <c r="E558" s="254">
        <v>27.236000000000001</v>
      </c>
      <c r="F558" s="223"/>
      <c r="G558" s="223"/>
      <c r="H558" s="223"/>
      <c r="I558" s="223"/>
      <c r="J558" s="223"/>
      <c r="K558" s="223"/>
      <c r="L558" s="223"/>
      <c r="M558" s="223"/>
      <c r="N558" s="222"/>
      <c r="O558" s="222"/>
      <c r="P558" s="222"/>
      <c r="Q558" s="222"/>
      <c r="R558" s="223"/>
      <c r="S558" s="223"/>
      <c r="T558" s="223"/>
      <c r="U558" s="223"/>
      <c r="V558" s="223"/>
      <c r="W558" s="223"/>
      <c r="X558" s="223"/>
      <c r="Y558" s="212"/>
      <c r="Z558" s="212"/>
      <c r="AA558" s="212"/>
      <c r="AB558" s="212"/>
      <c r="AC558" s="212"/>
      <c r="AD558" s="212"/>
      <c r="AE558" s="212"/>
      <c r="AF558" s="212"/>
      <c r="AG558" s="212" t="s">
        <v>172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 x14ac:dyDescent="0.2">
      <c r="A559" s="219"/>
      <c r="B559" s="220"/>
      <c r="C559" s="261" t="s">
        <v>483</v>
      </c>
      <c r="D559" s="253"/>
      <c r="E559" s="254">
        <v>3.8</v>
      </c>
      <c r="F559" s="223"/>
      <c r="G559" s="223"/>
      <c r="H559" s="223"/>
      <c r="I559" s="223"/>
      <c r="J559" s="223"/>
      <c r="K559" s="223"/>
      <c r="L559" s="223"/>
      <c r="M559" s="223"/>
      <c r="N559" s="222"/>
      <c r="O559" s="222"/>
      <c r="P559" s="222"/>
      <c r="Q559" s="222"/>
      <c r="R559" s="223"/>
      <c r="S559" s="223"/>
      <c r="T559" s="223"/>
      <c r="U559" s="223"/>
      <c r="V559" s="223"/>
      <c r="W559" s="223"/>
      <c r="X559" s="223"/>
      <c r="Y559" s="212"/>
      <c r="Z559" s="212"/>
      <c r="AA559" s="212"/>
      <c r="AB559" s="212"/>
      <c r="AC559" s="212"/>
      <c r="AD559" s="212"/>
      <c r="AE559" s="212"/>
      <c r="AF559" s="212"/>
      <c r="AG559" s="212" t="s">
        <v>172</v>
      </c>
      <c r="AH559" s="212">
        <v>0</v>
      </c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1" x14ac:dyDescent="0.2">
      <c r="A560" s="219"/>
      <c r="B560" s="220"/>
      <c r="C560" s="261" t="s">
        <v>248</v>
      </c>
      <c r="D560" s="253"/>
      <c r="E560" s="254"/>
      <c r="F560" s="223"/>
      <c r="G560" s="223"/>
      <c r="H560" s="223"/>
      <c r="I560" s="223"/>
      <c r="J560" s="223"/>
      <c r="K560" s="223"/>
      <c r="L560" s="223"/>
      <c r="M560" s="223"/>
      <c r="N560" s="222"/>
      <c r="O560" s="222"/>
      <c r="P560" s="222"/>
      <c r="Q560" s="222"/>
      <c r="R560" s="223"/>
      <c r="S560" s="223"/>
      <c r="T560" s="223"/>
      <c r="U560" s="223"/>
      <c r="V560" s="223"/>
      <c r="W560" s="223"/>
      <c r="X560" s="223"/>
      <c r="Y560" s="212"/>
      <c r="Z560" s="212"/>
      <c r="AA560" s="212"/>
      <c r="AB560" s="212"/>
      <c r="AC560" s="212"/>
      <c r="AD560" s="212"/>
      <c r="AE560" s="212"/>
      <c r="AF560" s="212"/>
      <c r="AG560" s="212" t="s">
        <v>172</v>
      </c>
      <c r="AH560" s="212">
        <v>0</v>
      </c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 x14ac:dyDescent="0.2">
      <c r="A561" s="219"/>
      <c r="B561" s="220"/>
      <c r="C561" s="261" t="s">
        <v>524</v>
      </c>
      <c r="D561" s="253"/>
      <c r="E561" s="254">
        <v>10.436</v>
      </c>
      <c r="F561" s="223"/>
      <c r="G561" s="223"/>
      <c r="H561" s="223"/>
      <c r="I561" s="223"/>
      <c r="J561" s="223"/>
      <c r="K561" s="223"/>
      <c r="L561" s="223"/>
      <c r="M561" s="223"/>
      <c r="N561" s="222"/>
      <c r="O561" s="222"/>
      <c r="P561" s="222"/>
      <c r="Q561" s="222"/>
      <c r="R561" s="223"/>
      <c r="S561" s="223"/>
      <c r="T561" s="223"/>
      <c r="U561" s="223"/>
      <c r="V561" s="223"/>
      <c r="W561" s="223"/>
      <c r="X561" s="223"/>
      <c r="Y561" s="212"/>
      <c r="Z561" s="212"/>
      <c r="AA561" s="212"/>
      <c r="AB561" s="212"/>
      <c r="AC561" s="212"/>
      <c r="AD561" s="212"/>
      <c r="AE561" s="212"/>
      <c r="AF561" s="212"/>
      <c r="AG561" s="212" t="s">
        <v>172</v>
      </c>
      <c r="AH561" s="212">
        <v>0</v>
      </c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 x14ac:dyDescent="0.2">
      <c r="A562" s="219"/>
      <c r="B562" s="220"/>
      <c r="C562" s="261" t="s">
        <v>250</v>
      </c>
      <c r="D562" s="253"/>
      <c r="E562" s="254"/>
      <c r="F562" s="223"/>
      <c r="G562" s="223"/>
      <c r="H562" s="223"/>
      <c r="I562" s="223"/>
      <c r="J562" s="223"/>
      <c r="K562" s="223"/>
      <c r="L562" s="223"/>
      <c r="M562" s="223"/>
      <c r="N562" s="222"/>
      <c r="O562" s="222"/>
      <c r="P562" s="222"/>
      <c r="Q562" s="222"/>
      <c r="R562" s="223"/>
      <c r="S562" s="223"/>
      <c r="T562" s="223"/>
      <c r="U562" s="223"/>
      <c r="V562" s="223"/>
      <c r="W562" s="223"/>
      <c r="X562" s="223"/>
      <c r="Y562" s="212"/>
      <c r="Z562" s="212"/>
      <c r="AA562" s="212"/>
      <c r="AB562" s="212"/>
      <c r="AC562" s="212"/>
      <c r="AD562" s="212"/>
      <c r="AE562" s="212"/>
      <c r="AF562" s="212"/>
      <c r="AG562" s="212" t="s">
        <v>172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1" x14ac:dyDescent="0.2">
      <c r="A563" s="219"/>
      <c r="B563" s="220"/>
      <c r="C563" s="261" t="s">
        <v>525</v>
      </c>
      <c r="D563" s="253"/>
      <c r="E563" s="254">
        <v>9</v>
      </c>
      <c r="F563" s="223"/>
      <c r="G563" s="223"/>
      <c r="H563" s="223"/>
      <c r="I563" s="223"/>
      <c r="J563" s="223"/>
      <c r="K563" s="223"/>
      <c r="L563" s="223"/>
      <c r="M563" s="223"/>
      <c r="N563" s="222"/>
      <c r="O563" s="222"/>
      <c r="P563" s="222"/>
      <c r="Q563" s="222"/>
      <c r="R563" s="223"/>
      <c r="S563" s="223"/>
      <c r="T563" s="223"/>
      <c r="U563" s="223"/>
      <c r="V563" s="223"/>
      <c r="W563" s="223"/>
      <c r="X563" s="223"/>
      <c r="Y563" s="212"/>
      <c r="Z563" s="212"/>
      <c r="AA563" s="212"/>
      <c r="AB563" s="212"/>
      <c r="AC563" s="212"/>
      <c r="AD563" s="212"/>
      <c r="AE563" s="212"/>
      <c r="AF563" s="212"/>
      <c r="AG563" s="212" t="s">
        <v>172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1" x14ac:dyDescent="0.2">
      <c r="A564" s="219"/>
      <c r="B564" s="220"/>
      <c r="C564" s="261" t="s">
        <v>387</v>
      </c>
      <c r="D564" s="253"/>
      <c r="E564" s="254"/>
      <c r="F564" s="223"/>
      <c r="G564" s="223"/>
      <c r="H564" s="223"/>
      <c r="I564" s="223"/>
      <c r="J564" s="223"/>
      <c r="K564" s="223"/>
      <c r="L564" s="223"/>
      <c r="M564" s="223"/>
      <c r="N564" s="222"/>
      <c r="O564" s="222"/>
      <c r="P564" s="222"/>
      <c r="Q564" s="222"/>
      <c r="R564" s="223"/>
      <c r="S564" s="223"/>
      <c r="T564" s="223"/>
      <c r="U564" s="223"/>
      <c r="V564" s="223"/>
      <c r="W564" s="223"/>
      <c r="X564" s="223"/>
      <c r="Y564" s="212"/>
      <c r="Z564" s="212"/>
      <c r="AA564" s="212"/>
      <c r="AB564" s="212"/>
      <c r="AC564" s="212"/>
      <c r="AD564" s="212"/>
      <c r="AE564" s="212"/>
      <c r="AF564" s="212"/>
      <c r="AG564" s="212" t="s">
        <v>172</v>
      </c>
      <c r="AH564" s="212">
        <v>0</v>
      </c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1" x14ac:dyDescent="0.2">
      <c r="A565" s="219"/>
      <c r="B565" s="220"/>
      <c r="C565" s="261" t="s">
        <v>526</v>
      </c>
      <c r="D565" s="253"/>
      <c r="E565" s="254">
        <v>21.236000000000001</v>
      </c>
      <c r="F565" s="223"/>
      <c r="G565" s="223"/>
      <c r="H565" s="223"/>
      <c r="I565" s="223"/>
      <c r="J565" s="223"/>
      <c r="K565" s="223"/>
      <c r="L565" s="223"/>
      <c r="M565" s="223"/>
      <c r="N565" s="222"/>
      <c r="O565" s="222"/>
      <c r="P565" s="222"/>
      <c r="Q565" s="222"/>
      <c r="R565" s="223"/>
      <c r="S565" s="223"/>
      <c r="T565" s="223"/>
      <c r="U565" s="223"/>
      <c r="V565" s="223"/>
      <c r="W565" s="223"/>
      <c r="X565" s="223"/>
      <c r="Y565" s="212"/>
      <c r="Z565" s="212"/>
      <c r="AA565" s="212"/>
      <c r="AB565" s="212"/>
      <c r="AC565" s="212"/>
      <c r="AD565" s="212"/>
      <c r="AE565" s="212"/>
      <c r="AF565" s="212"/>
      <c r="AG565" s="212" t="s">
        <v>172</v>
      </c>
      <c r="AH565" s="212">
        <v>0</v>
      </c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1" x14ac:dyDescent="0.2">
      <c r="A566" s="219"/>
      <c r="B566" s="220"/>
      <c r="C566" s="261" t="s">
        <v>527</v>
      </c>
      <c r="D566" s="253"/>
      <c r="E566" s="254"/>
      <c r="F566" s="223"/>
      <c r="G566" s="223"/>
      <c r="H566" s="223"/>
      <c r="I566" s="223"/>
      <c r="J566" s="223"/>
      <c r="K566" s="223"/>
      <c r="L566" s="223"/>
      <c r="M566" s="223"/>
      <c r="N566" s="222"/>
      <c r="O566" s="222"/>
      <c r="P566" s="222"/>
      <c r="Q566" s="222"/>
      <c r="R566" s="223"/>
      <c r="S566" s="223"/>
      <c r="T566" s="223"/>
      <c r="U566" s="223"/>
      <c r="V566" s="223"/>
      <c r="W566" s="223"/>
      <c r="X566" s="223"/>
      <c r="Y566" s="212"/>
      <c r="Z566" s="212"/>
      <c r="AA566" s="212"/>
      <c r="AB566" s="212"/>
      <c r="AC566" s="212"/>
      <c r="AD566" s="212"/>
      <c r="AE566" s="212"/>
      <c r="AF566" s="212"/>
      <c r="AG566" s="212" t="s">
        <v>172</v>
      </c>
      <c r="AH566" s="212">
        <v>0</v>
      </c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1" x14ac:dyDescent="0.2">
      <c r="A567" s="219"/>
      <c r="B567" s="220"/>
      <c r="C567" s="261" t="s">
        <v>528</v>
      </c>
      <c r="D567" s="253"/>
      <c r="E567" s="254">
        <v>21.166</v>
      </c>
      <c r="F567" s="223"/>
      <c r="G567" s="223"/>
      <c r="H567" s="223"/>
      <c r="I567" s="223"/>
      <c r="J567" s="223"/>
      <c r="K567" s="223"/>
      <c r="L567" s="223"/>
      <c r="M567" s="223"/>
      <c r="N567" s="222"/>
      <c r="O567" s="222"/>
      <c r="P567" s="222"/>
      <c r="Q567" s="222"/>
      <c r="R567" s="223"/>
      <c r="S567" s="223"/>
      <c r="T567" s="223"/>
      <c r="U567" s="223"/>
      <c r="V567" s="223"/>
      <c r="W567" s="223"/>
      <c r="X567" s="223"/>
      <c r="Y567" s="212"/>
      <c r="Z567" s="212"/>
      <c r="AA567" s="212"/>
      <c r="AB567" s="212"/>
      <c r="AC567" s="212"/>
      <c r="AD567" s="212"/>
      <c r="AE567" s="212"/>
      <c r="AF567" s="212"/>
      <c r="AG567" s="212" t="s">
        <v>172</v>
      </c>
      <c r="AH567" s="212">
        <v>0</v>
      </c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1" x14ac:dyDescent="0.2">
      <c r="A568" s="219"/>
      <c r="B568" s="220"/>
      <c r="C568" s="261" t="s">
        <v>255</v>
      </c>
      <c r="D568" s="253"/>
      <c r="E568" s="254"/>
      <c r="F568" s="223"/>
      <c r="G568" s="223"/>
      <c r="H568" s="223"/>
      <c r="I568" s="223"/>
      <c r="J568" s="223"/>
      <c r="K568" s="223"/>
      <c r="L568" s="223"/>
      <c r="M568" s="223"/>
      <c r="N568" s="222"/>
      <c r="O568" s="222"/>
      <c r="P568" s="222"/>
      <c r="Q568" s="222"/>
      <c r="R568" s="223"/>
      <c r="S568" s="223"/>
      <c r="T568" s="223"/>
      <c r="U568" s="223"/>
      <c r="V568" s="223"/>
      <c r="W568" s="223"/>
      <c r="X568" s="223"/>
      <c r="Y568" s="212"/>
      <c r="Z568" s="212"/>
      <c r="AA568" s="212"/>
      <c r="AB568" s="212"/>
      <c r="AC568" s="212"/>
      <c r="AD568" s="212"/>
      <c r="AE568" s="212"/>
      <c r="AF568" s="212"/>
      <c r="AG568" s="212" t="s">
        <v>172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1" x14ac:dyDescent="0.2">
      <c r="A569" s="219"/>
      <c r="B569" s="220"/>
      <c r="C569" s="261" t="s">
        <v>529</v>
      </c>
      <c r="D569" s="253"/>
      <c r="E569" s="254">
        <v>10</v>
      </c>
      <c r="F569" s="223"/>
      <c r="G569" s="223"/>
      <c r="H569" s="223"/>
      <c r="I569" s="223"/>
      <c r="J569" s="223"/>
      <c r="K569" s="223"/>
      <c r="L569" s="223"/>
      <c r="M569" s="223"/>
      <c r="N569" s="222"/>
      <c r="O569" s="222"/>
      <c r="P569" s="222"/>
      <c r="Q569" s="222"/>
      <c r="R569" s="223"/>
      <c r="S569" s="223"/>
      <c r="T569" s="223"/>
      <c r="U569" s="223"/>
      <c r="V569" s="223"/>
      <c r="W569" s="223"/>
      <c r="X569" s="223"/>
      <c r="Y569" s="212"/>
      <c r="Z569" s="212"/>
      <c r="AA569" s="212"/>
      <c r="AB569" s="212"/>
      <c r="AC569" s="212"/>
      <c r="AD569" s="212"/>
      <c r="AE569" s="212"/>
      <c r="AF569" s="212"/>
      <c r="AG569" s="212" t="s">
        <v>172</v>
      </c>
      <c r="AH569" s="212">
        <v>0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1" x14ac:dyDescent="0.2">
      <c r="A570" s="219"/>
      <c r="B570" s="220"/>
      <c r="C570" s="261" t="s">
        <v>258</v>
      </c>
      <c r="D570" s="253"/>
      <c r="E570" s="254"/>
      <c r="F570" s="223"/>
      <c r="G570" s="223"/>
      <c r="H570" s="223"/>
      <c r="I570" s="223"/>
      <c r="J570" s="223"/>
      <c r="K570" s="223"/>
      <c r="L570" s="223"/>
      <c r="M570" s="223"/>
      <c r="N570" s="222"/>
      <c r="O570" s="222"/>
      <c r="P570" s="222"/>
      <c r="Q570" s="222"/>
      <c r="R570" s="223"/>
      <c r="S570" s="223"/>
      <c r="T570" s="223"/>
      <c r="U570" s="223"/>
      <c r="V570" s="223"/>
      <c r="W570" s="223"/>
      <c r="X570" s="223"/>
      <c r="Y570" s="212"/>
      <c r="Z570" s="212"/>
      <c r="AA570" s="212"/>
      <c r="AB570" s="212"/>
      <c r="AC570" s="212"/>
      <c r="AD570" s="212"/>
      <c r="AE570" s="212"/>
      <c r="AF570" s="212"/>
      <c r="AG570" s="212" t="s">
        <v>172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1" x14ac:dyDescent="0.2">
      <c r="A571" s="219"/>
      <c r="B571" s="220"/>
      <c r="C571" s="261" t="s">
        <v>530</v>
      </c>
      <c r="D571" s="253"/>
      <c r="E571" s="254">
        <v>9.1999999999999993</v>
      </c>
      <c r="F571" s="223"/>
      <c r="G571" s="223"/>
      <c r="H571" s="223"/>
      <c r="I571" s="223"/>
      <c r="J571" s="223"/>
      <c r="K571" s="223"/>
      <c r="L571" s="223"/>
      <c r="M571" s="223"/>
      <c r="N571" s="222"/>
      <c r="O571" s="222"/>
      <c r="P571" s="222"/>
      <c r="Q571" s="222"/>
      <c r="R571" s="223"/>
      <c r="S571" s="223"/>
      <c r="T571" s="223"/>
      <c r="U571" s="223"/>
      <c r="V571" s="223"/>
      <c r="W571" s="223"/>
      <c r="X571" s="223"/>
      <c r="Y571" s="212"/>
      <c r="Z571" s="212"/>
      <c r="AA571" s="212"/>
      <c r="AB571" s="212"/>
      <c r="AC571" s="212"/>
      <c r="AD571" s="212"/>
      <c r="AE571" s="212"/>
      <c r="AF571" s="212"/>
      <c r="AG571" s="212" t="s">
        <v>172</v>
      </c>
      <c r="AH571" s="212">
        <v>0</v>
      </c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1" x14ac:dyDescent="0.2">
      <c r="A572" s="219"/>
      <c r="B572" s="220"/>
      <c r="C572" s="261" t="s">
        <v>260</v>
      </c>
      <c r="D572" s="253"/>
      <c r="E572" s="254"/>
      <c r="F572" s="223"/>
      <c r="G572" s="223"/>
      <c r="H572" s="223"/>
      <c r="I572" s="223"/>
      <c r="J572" s="223"/>
      <c r="K572" s="223"/>
      <c r="L572" s="223"/>
      <c r="M572" s="223"/>
      <c r="N572" s="222"/>
      <c r="O572" s="222"/>
      <c r="P572" s="222"/>
      <c r="Q572" s="222"/>
      <c r="R572" s="223"/>
      <c r="S572" s="223"/>
      <c r="T572" s="223"/>
      <c r="U572" s="223"/>
      <c r="V572" s="223"/>
      <c r="W572" s="223"/>
      <c r="X572" s="223"/>
      <c r="Y572" s="212"/>
      <c r="Z572" s="212"/>
      <c r="AA572" s="212"/>
      <c r="AB572" s="212"/>
      <c r="AC572" s="212"/>
      <c r="AD572" s="212"/>
      <c r="AE572" s="212"/>
      <c r="AF572" s="212"/>
      <c r="AG572" s="212" t="s">
        <v>172</v>
      </c>
      <c r="AH572" s="212">
        <v>0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1" x14ac:dyDescent="0.2">
      <c r="A573" s="219"/>
      <c r="B573" s="220"/>
      <c r="C573" s="261" t="s">
        <v>529</v>
      </c>
      <c r="D573" s="253"/>
      <c r="E573" s="254">
        <v>10</v>
      </c>
      <c r="F573" s="223"/>
      <c r="G573" s="223"/>
      <c r="H573" s="223"/>
      <c r="I573" s="223"/>
      <c r="J573" s="223"/>
      <c r="K573" s="223"/>
      <c r="L573" s="223"/>
      <c r="M573" s="223"/>
      <c r="N573" s="222"/>
      <c r="O573" s="222"/>
      <c r="P573" s="222"/>
      <c r="Q573" s="222"/>
      <c r="R573" s="223"/>
      <c r="S573" s="223"/>
      <c r="T573" s="223"/>
      <c r="U573" s="223"/>
      <c r="V573" s="223"/>
      <c r="W573" s="223"/>
      <c r="X573" s="223"/>
      <c r="Y573" s="212"/>
      <c r="Z573" s="212"/>
      <c r="AA573" s="212"/>
      <c r="AB573" s="212"/>
      <c r="AC573" s="212"/>
      <c r="AD573" s="212"/>
      <c r="AE573" s="212"/>
      <c r="AF573" s="212"/>
      <c r="AG573" s="212" t="s">
        <v>172</v>
      </c>
      <c r="AH573" s="212">
        <v>0</v>
      </c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ht="22.5" outlineLevel="1" x14ac:dyDescent="0.2">
      <c r="A574" s="233">
        <v>64</v>
      </c>
      <c r="B574" s="234" t="s">
        <v>543</v>
      </c>
      <c r="C574" s="249" t="s">
        <v>544</v>
      </c>
      <c r="D574" s="235" t="s">
        <v>176</v>
      </c>
      <c r="E574" s="236">
        <v>184.3</v>
      </c>
      <c r="F574" s="237"/>
      <c r="G574" s="238">
        <f>ROUND(E574*F574,2)</f>
        <v>0</v>
      </c>
      <c r="H574" s="237"/>
      <c r="I574" s="238">
        <f>ROUND(E574*H574,2)</f>
        <v>0</v>
      </c>
      <c r="J574" s="237"/>
      <c r="K574" s="238">
        <f>ROUND(E574*J574,2)</f>
        <v>0</v>
      </c>
      <c r="L574" s="238">
        <v>21</v>
      </c>
      <c r="M574" s="238">
        <f>G574*(1+L574/100)</f>
        <v>0</v>
      </c>
      <c r="N574" s="236">
        <v>4.0000000000000002E-4</v>
      </c>
      <c r="O574" s="236">
        <f>ROUND(E574*N574,2)</f>
        <v>7.0000000000000007E-2</v>
      </c>
      <c r="P574" s="236">
        <v>0</v>
      </c>
      <c r="Q574" s="236">
        <f>ROUND(E574*P574,2)</f>
        <v>0</v>
      </c>
      <c r="R574" s="238" t="s">
        <v>518</v>
      </c>
      <c r="S574" s="238" t="s">
        <v>156</v>
      </c>
      <c r="T574" s="239" t="s">
        <v>156</v>
      </c>
      <c r="U574" s="223">
        <v>0</v>
      </c>
      <c r="V574" s="223">
        <f>ROUND(E574*U574,2)</f>
        <v>0</v>
      </c>
      <c r="W574" s="223"/>
      <c r="X574" s="223" t="s">
        <v>169</v>
      </c>
      <c r="Y574" s="212"/>
      <c r="Z574" s="212"/>
      <c r="AA574" s="212"/>
      <c r="AB574" s="212"/>
      <c r="AC574" s="212"/>
      <c r="AD574" s="212"/>
      <c r="AE574" s="212"/>
      <c r="AF574" s="212"/>
      <c r="AG574" s="212" t="s">
        <v>170</v>
      </c>
      <c r="AH574" s="212"/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1" x14ac:dyDescent="0.2">
      <c r="A575" s="219"/>
      <c r="B575" s="220"/>
      <c r="C575" s="261" t="s">
        <v>537</v>
      </c>
      <c r="D575" s="253"/>
      <c r="E575" s="254"/>
      <c r="F575" s="223"/>
      <c r="G575" s="223"/>
      <c r="H575" s="223"/>
      <c r="I575" s="223"/>
      <c r="J575" s="223"/>
      <c r="K575" s="223"/>
      <c r="L575" s="223"/>
      <c r="M575" s="223"/>
      <c r="N575" s="222"/>
      <c r="O575" s="222"/>
      <c r="P575" s="222"/>
      <c r="Q575" s="222"/>
      <c r="R575" s="223"/>
      <c r="S575" s="223"/>
      <c r="T575" s="223"/>
      <c r="U575" s="223"/>
      <c r="V575" s="223"/>
      <c r="W575" s="223"/>
      <c r="X575" s="223"/>
      <c r="Y575" s="212"/>
      <c r="Z575" s="212"/>
      <c r="AA575" s="212"/>
      <c r="AB575" s="212"/>
      <c r="AC575" s="212"/>
      <c r="AD575" s="212"/>
      <c r="AE575" s="212"/>
      <c r="AF575" s="212"/>
      <c r="AG575" s="212" t="s">
        <v>172</v>
      </c>
      <c r="AH575" s="212">
        <v>0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 x14ac:dyDescent="0.2">
      <c r="A576" s="219"/>
      <c r="B576" s="220"/>
      <c r="C576" s="261" t="s">
        <v>219</v>
      </c>
      <c r="D576" s="253"/>
      <c r="E576" s="254"/>
      <c r="F576" s="223"/>
      <c r="G576" s="223"/>
      <c r="H576" s="223"/>
      <c r="I576" s="223"/>
      <c r="J576" s="223"/>
      <c r="K576" s="223"/>
      <c r="L576" s="223"/>
      <c r="M576" s="223"/>
      <c r="N576" s="222"/>
      <c r="O576" s="222"/>
      <c r="P576" s="222"/>
      <c r="Q576" s="222"/>
      <c r="R576" s="223"/>
      <c r="S576" s="223"/>
      <c r="T576" s="223"/>
      <c r="U576" s="223"/>
      <c r="V576" s="223"/>
      <c r="W576" s="223"/>
      <c r="X576" s="223"/>
      <c r="Y576" s="212"/>
      <c r="Z576" s="212"/>
      <c r="AA576" s="212"/>
      <c r="AB576" s="212"/>
      <c r="AC576" s="212"/>
      <c r="AD576" s="212"/>
      <c r="AE576" s="212"/>
      <c r="AF576" s="212"/>
      <c r="AG576" s="212" t="s">
        <v>172</v>
      </c>
      <c r="AH576" s="212">
        <v>0</v>
      </c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 x14ac:dyDescent="0.2">
      <c r="A577" s="219"/>
      <c r="B577" s="220"/>
      <c r="C577" s="261" t="s">
        <v>220</v>
      </c>
      <c r="D577" s="253"/>
      <c r="E577" s="254">
        <v>99.2</v>
      </c>
      <c r="F577" s="223"/>
      <c r="G577" s="223"/>
      <c r="H577" s="223"/>
      <c r="I577" s="223"/>
      <c r="J577" s="223"/>
      <c r="K577" s="223"/>
      <c r="L577" s="223"/>
      <c r="M577" s="223"/>
      <c r="N577" s="222"/>
      <c r="O577" s="222"/>
      <c r="P577" s="222"/>
      <c r="Q577" s="222"/>
      <c r="R577" s="223"/>
      <c r="S577" s="223"/>
      <c r="T577" s="223"/>
      <c r="U577" s="223"/>
      <c r="V577" s="223"/>
      <c r="W577" s="223"/>
      <c r="X577" s="223"/>
      <c r="Y577" s="212"/>
      <c r="Z577" s="212"/>
      <c r="AA577" s="212"/>
      <c r="AB577" s="212"/>
      <c r="AC577" s="212"/>
      <c r="AD577" s="212"/>
      <c r="AE577" s="212"/>
      <c r="AF577" s="212"/>
      <c r="AG577" s="212" t="s">
        <v>172</v>
      </c>
      <c r="AH577" s="212">
        <v>0</v>
      </c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1" x14ac:dyDescent="0.2">
      <c r="A578" s="219"/>
      <c r="B578" s="220"/>
      <c r="C578" s="261" t="s">
        <v>221</v>
      </c>
      <c r="D578" s="253"/>
      <c r="E578" s="254">
        <v>85.1</v>
      </c>
      <c r="F578" s="223"/>
      <c r="G578" s="223"/>
      <c r="H578" s="223"/>
      <c r="I578" s="223"/>
      <c r="J578" s="223"/>
      <c r="K578" s="223"/>
      <c r="L578" s="223"/>
      <c r="M578" s="223"/>
      <c r="N578" s="222"/>
      <c r="O578" s="222"/>
      <c r="P578" s="222"/>
      <c r="Q578" s="222"/>
      <c r="R578" s="223"/>
      <c r="S578" s="223"/>
      <c r="T578" s="223"/>
      <c r="U578" s="223"/>
      <c r="V578" s="223"/>
      <c r="W578" s="223"/>
      <c r="X578" s="223"/>
      <c r="Y578" s="212"/>
      <c r="Z578" s="212"/>
      <c r="AA578" s="212"/>
      <c r="AB578" s="212"/>
      <c r="AC578" s="212"/>
      <c r="AD578" s="212"/>
      <c r="AE578" s="212"/>
      <c r="AF578" s="212"/>
      <c r="AG578" s="212" t="s">
        <v>172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 x14ac:dyDescent="0.2">
      <c r="A579" s="240">
        <v>65</v>
      </c>
      <c r="B579" s="241" t="s">
        <v>545</v>
      </c>
      <c r="C579" s="248" t="s">
        <v>546</v>
      </c>
      <c r="D579" s="242" t="s">
        <v>344</v>
      </c>
      <c r="E579" s="243">
        <v>7</v>
      </c>
      <c r="F579" s="244"/>
      <c r="G579" s="245">
        <f>ROUND(E579*F579,2)</f>
        <v>0</v>
      </c>
      <c r="H579" s="244"/>
      <c r="I579" s="245">
        <f>ROUND(E579*H579,2)</f>
        <v>0</v>
      </c>
      <c r="J579" s="244"/>
      <c r="K579" s="245">
        <f>ROUND(E579*J579,2)</f>
        <v>0</v>
      </c>
      <c r="L579" s="245">
        <v>21</v>
      </c>
      <c r="M579" s="245">
        <f>G579*(1+L579/100)</f>
        <v>0</v>
      </c>
      <c r="N579" s="243">
        <v>0</v>
      </c>
      <c r="O579" s="243">
        <f>ROUND(E579*N579,2)</f>
        <v>0</v>
      </c>
      <c r="P579" s="243">
        <v>0</v>
      </c>
      <c r="Q579" s="243">
        <f>ROUND(E579*P579,2)</f>
        <v>0</v>
      </c>
      <c r="R579" s="245"/>
      <c r="S579" s="245" t="s">
        <v>150</v>
      </c>
      <c r="T579" s="246" t="s">
        <v>151</v>
      </c>
      <c r="U579" s="223">
        <v>0</v>
      </c>
      <c r="V579" s="223">
        <f>ROUND(E579*U579,2)</f>
        <v>0</v>
      </c>
      <c r="W579" s="223"/>
      <c r="X579" s="223" t="s">
        <v>169</v>
      </c>
      <c r="Y579" s="212"/>
      <c r="Z579" s="212"/>
      <c r="AA579" s="212"/>
      <c r="AB579" s="212"/>
      <c r="AC579" s="212"/>
      <c r="AD579" s="212"/>
      <c r="AE579" s="212"/>
      <c r="AF579" s="212"/>
      <c r="AG579" s="212" t="s">
        <v>170</v>
      </c>
      <c r="AH579" s="212"/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ht="22.5" outlineLevel="1" x14ac:dyDescent="0.2">
      <c r="A580" s="233">
        <v>66</v>
      </c>
      <c r="B580" s="234" t="s">
        <v>547</v>
      </c>
      <c r="C580" s="249" t="s">
        <v>548</v>
      </c>
      <c r="D580" s="235" t="s">
        <v>176</v>
      </c>
      <c r="E580" s="236">
        <v>184.3</v>
      </c>
      <c r="F580" s="237"/>
      <c r="G580" s="238">
        <f>ROUND(E580*F580,2)</f>
        <v>0</v>
      </c>
      <c r="H580" s="237"/>
      <c r="I580" s="238">
        <f>ROUND(E580*H580,2)</f>
        <v>0</v>
      </c>
      <c r="J580" s="237"/>
      <c r="K580" s="238">
        <f>ROUND(E580*J580,2)</f>
        <v>0</v>
      </c>
      <c r="L580" s="238">
        <v>21</v>
      </c>
      <c r="M580" s="238">
        <f>G580*(1+L580/100)</f>
        <v>0</v>
      </c>
      <c r="N580" s="236">
        <v>1.61E-2</v>
      </c>
      <c r="O580" s="236">
        <f>ROUND(E580*N580,2)</f>
        <v>2.97</v>
      </c>
      <c r="P580" s="236">
        <v>0</v>
      </c>
      <c r="Q580" s="236">
        <f>ROUND(E580*P580,2)</f>
        <v>0</v>
      </c>
      <c r="R580" s="238" t="s">
        <v>549</v>
      </c>
      <c r="S580" s="238" t="s">
        <v>156</v>
      </c>
      <c r="T580" s="239" t="s">
        <v>156</v>
      </c>
      <c r="U580" s="223">
        <v>0.41037000000000001</v>
      </c>
      <c r="V580" s="223">
        <f>ROUND(E580*U580,2)</f>
        <v>75.63</v>
      </c>
      <c r="W580" s="223"/>
      <c r="X580" s="223" t="s">
        <v>550</v>
      </c>
      <c r="Y580" s="212"/>
      <c r="Z580" s="212"/>
      <c r="AA580" s="212"/>
      <c r="AB580" s="212"/>
      <c r="AC580" s="212"/>
      <c r="AD580" s="212"/>
      <c r="AE580" s="212"/>
      <c r="AF580" s="212"/>
      <c r="AG580" s="212" t="s">
        <v>551</v>
      </c>
      <c r="AH580" s="212"/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1" x14ac:dyDescent="0.2">
      <c r="A581" s="219"/>
      <c r="B581" s="220"/>
      <c r="C581" s="261" t="s">
        <v>552</v>
      </c>
      <c r="D581" s="253"/>
      <c r="E581" s="254"/>
      <c r="F581" s="223"/>
      <c r="G581" s="223"/>
      <c r="H581" s="223"/>
      <c r="I581" s="223"/>
      <c r="J581" s="223"/>
      <c r="K581" s="223"/>
      <c r="L581" s="223"/>
      <c r="M581" s="223"/>
      <c r="N581" s="222"/>
      <c r="O581" s="222"/>
      <c r="P581" s="222"/>
      <c r="Q581" s="222"/>
      <c r="R581" s="223"/>
      <c r="S581" s="223"/>
      <c r="T581" s="223"/>
      <c r="U581" s="223"/>
      <c r="V581" s="223"/>
      <c r="W581" s="223"/>
      <c r="X581" s="223"/>
      <c r="Y581" s="212"/>
      <c r="Z581" s="212"/>
      <c r="AA581" s="212"/>
      <c r="AB581" s="212"/>
      <c r="AC581" s="212"/>
      <c r="AD581" s="212"/>
      <c r="AE581" s="212"/>
      <c r="AF581" s="212"/>
      <c r="AG581" s="212" t="s">
        <v>172</v>
      </c>
      <c r="AH581" s="212">
        <v>0</v>
      </c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1" x14ac:dyDescent="0.2">
      <c r="A582" s="219"/>
      <c r="B582" s="220"/>
      <c r="C582" s="261" t="s">
        <v>219</v>
      </c>
      <c r="D582" s="253"/>
      <c r="E582" s="254"/>
      <c r="F582" s="223"/>
      <c r="G582" s="223"/>
      <c r="H582" s="223"/>
      <c r="I582" s="223"/>
      <c r="J582" s="223"/>
      <c r="K582" s="223"/>
      <c r="L582" s="223"/>
      <c r="M582" s="223"/>
      <c r="N582" s="222"/>
      <c r="O582" s="222"/>
      <c r="P582" s="222"/>
      <c r="Q582" s="222"/>
      <c r="R582" s="223"/>
      <c r="S582" s="223"/>
      <c r="T582" s="223"/>
      <c r="U582" s="223"/>
      <c r="V582" s="223"/>
      <c r="W582" s="223"/>
      <c r="X582" s="223"/>
      <c r="Y582" s="212"/>
      <c r="Z582" s="212"/>
      <c r="AA582" s="212"/>
      <c r="AB582" s="212"/>
      <c r="AC582" s="212"/>
      <c r="AD582" s="212"/>
      <c r="AE582" s="212"/>
      <c r="AF582" s="212"/>
      <c r="AG582" s="212" t="s">
        <v>172</v>
      </c>
      <c r="AH582" s="212">
        <v>0</v>
      </c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1" x14ac:dyDescent="0.2">
      <c r="A583" s="219"/>
      <c r="B583" s="220"/>
      <c r="C583" s="261" t="s">
        <v>220</v>
      </c>
      <c r="D583" s="253"/>
      <c r="E583" s="254">
        <v>99.2</v>
      </c>
      <c r="F583" s="223"/>
      <c r="G583" s="223"/>
      <c r="H583" s="223"/>
      <c r="I583" s="223"/>
      <c r="J583" s="223"/>
      <c r="K583" s="223"/>
      <c r="L583" s="223"/>
      <c r="M583" s="223"/>
      <c r="N583" s="222"/>
      <c r="O583" s="222"/>
      <c r="P583" s="222"/>
      <c r="Q583" s="222"/>
      <c r="R583" s="223"/>
      <c r="S583" s="223"/>
      <c r="T583" s="223"/>
      <c r="U583" s="223"/>
      <c r="V583" s="223"/>
      <c r="W583" s="223"/>
      <c r="X583" s="223"/>
      <c r="Y583" s="212"/>
      <c r="Z583" s="212"/>
      <c r="AA583" s="212"/>
      <c r="AB583" s="212"/>
      <c r="AC583" s="212"/>
      <c r="AD583" s="212"/>
      <c r="AE583" s="212"/>
      <c r="AF583" s="212"/>
      <c r="AG583" s="212" t="s">
        <v>172</v>
      </c>
      <c r="AH583" s="212">
        <v>0</v>
      </c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 x14ac:dyDescent="0.2">
      <c r="A584" s="219"/>
      <c r="B584" s="220"/>
      <c r="C584" s="261" t="s">
        <v>221</v>
      </c>
      <c r="D584" s="253"/>
      <c r="E584" s="254">
        <v>85.1</v>
      </c>
      <c r="F584" s="223"/>
      <c r="G584" s="223"/>
      <c r="H584" s="223"/>
      <c r="I584" s="223"/>
      <c r="J584" s="223"/>
      <c r="K584" s="223"/>
      <c r="L584" s="223"/>
      <c r="M584" s="223"/>
      <c r="N584" s="222"/>
      <c r="O584" s="222"/>
      <c r="P584" s="222"/>
      <c r="Q584" s="222"/>
      <c r="R584" s="223"/>
      <c r="S584" s="223"/>
      <c r="T584" s="223"/>
      <c r="U584" s="223"/>
      <c r="V584" s="223"/>
      <c r="W584" s="223"/>
      <c r="X584" s="223"/>
      <c r="Y584" s="212"/>
      <c r="Z584" s="212"/>
      <c r="AA584" s="212"/>
      <c r="AB584" s="212"/>
      <c r="AC584" s="212"/>
      <c r="AD584" s="212"/>
      <c r="AE584" s="212"/>
      <c r="AF584" s="212"/>
      <c r="AG584" s="212" t="s">
        <v>172</v>
      </c>
      <c r="AH584" s="212">
        <v>0</v>
      </c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ht="22.5" outlineLevel="1" x14ac:dyDescent="0.2">
      <c r="A585" s="233">
        <v>67</v>
      </c>
      <c r="B585" s="234" t="s">
        <v>553</v>
      </c>
      <c r="C585" s="249" t="s">
        <v>554</v>
      </c>
      <c r="D585" s="235" t="s">
        <v>176</v>
      </c>
      <c r="E585" s="236">
        <v>230.36823000000001</v>
      </c>
      <c r="F585" s="237"/>
      <c r="G585" s="238">
        <f>ROUND(E585*F585,2)</f>
        <v>0</v>
      </c>
      <c r="H585" s="237"/>
      <c r="I585" s="238">
        <f>ROUND(E585*H585,2)</f>
        <v>0</v>
      </c>
      <c r="J585" s="237"/>
      <c r="K585" s="238">
        <f>ROUND(E585*J585,2)</f>
        <v>0</v>
      </c>
      <c r="L585" s="238">
        <v>21</v>
      </c>
      <c r="M585" s="238">
        <f>G585*(1+L585/100)</f>
        <v>0</v>
      </c>
      <c r="N585" s="236">
        <v>1.9199999999999998E-2</v>
      </c>
      <c r="O585" s="236">
        <f>ROUND(E585*N585,2)</f>
        <v>4.42</v>
      </c>
      <c r="P585" s="236">
        <v>0</v>
      </c>
      <c r="Q585" s="236">
        <f>ROUND(E585*P585,2)</f>
        <v>0</v>
      </c>
      <c r="R585" s="238" t="s">
        <v>337</v>
      </c>
      <c r="S585" s="238" t="s">
        <v>156</v>
      </c>
      <c r="T585" s="239" t="s">
        <v>156</v>
      </c>
      <c r="U585" s="223">
        <v>0</v>
      </c>
      <c r="V585" s="223">
        <f>ROUND(E585*U585,2)</f>
        <v>0</v>
      </c>
      <c r="W585" s="223"/>
      <c r="X585" s="223" t="s">
        <v>338</v>
      </c>
      <c r="Y585" s="212"/>
      <c r="Z585" s="212"/>
      <c r="AA585" s="212"/>
      <c r="AB585" s="212"/>
      <c r="AC585" s="212"/>
      <c r="AD585" s="212"/>
      <c r="AE585" s="212"/>
      <c r="AF585" s="212"/>
      <c r="AG585" s="212" t="s">
        <v>339</v>
      </c>
      <c r="AH585" s="212"/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1" x14ac:dyDescent="0.2">
      <c r="A586" s="219"/>
      <c r="B586" s="220"/>
      <c r="C586" s="261" t="s">
        <v>537</v>
      </c>
      <c r="D586" s="253"/>
      <c r="E586" s="254"/>
      <c r="F586" s="223"/>
      <c r="G586" s="223"/>
      <c r="H586" s="223"/>
      <c r="I586" s="223"/>
      <c r="J586" s="223"/>
      <c r="K586" s="223"/>
      <c r="L586" s="223"/>
      <c r="M586" s="223"/>
      <c r="N586" s="222"/>
      <c r="O586" s="222"/>
      <c r="P586" s="222"/>
      <c r="Q586" s="222"/>
      <c r="R586" s="223"/>
      <c r="S586" s="223"/>
      <c r="T586" s="223"/>
      <c r="U586" s="223"/>
      <c r="V586" s="223"/>
      <c r="W586" s="223"/>
      <c r="X586" s="223"/>
      <c r="Y586" s="212"/>
      <c r="Z586" s="212"/>
      <c r="AA586" s="212"/>
      <c r="AB586" s="212"/>
      <c r="AC586" s="212"/>
      <c r="AD586" s="212"/>
      <c r="AE586" s="212"/>
      <c r="AF586" s="212"/>
      <c r="AG586" s="212" t="s">
        <v>172</v>
      </c>
      <c r="AH586" s="212">
        <v>0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1" x14ac:dyDescent="0.2">
      <c r="A587" s="219"/>
      <c r="B587" s="220"/>
      <c r="C587" s="261" t="s">
        <v>219</v>
      </c>
      <c r="D587" s="253"/>
      <c r="E587" s="254"/>
      <c r="F587" s="223"/>
      <c r="G587" s="223"/>
      <c r="H587" s="223"/>
      <c r="I587" s="223"/>
      <c r="J587" s="223"/>
      <c r="K587" s="223"/>
      <c r="L587" s="223"/>
      <c r="M587" s="223"/>
      <c r="N587" s="222"/>
      <c r="O587" s="222"/>
      <c r="P587" s="222"/>
      <c r="Q587" s="222"/>
      <c r="R587" s="223"/>
      <c r="S587" s="223"/>
      <c r="T587" s="223"/>
      <c r="U587" s="223"/>
      <c r="V587" s="223"/>
      <c r="W587" s="223"/>
      <c r="X587" s="223"/>
      <c r="Y587" s="212"/>
      <c r="Z587" s="212"/>
      <c r="AA587" s="212"/>
      <c r="AB587" s="212"/>
      <c r="AC587" s="212"/>
      <c r="AD587" s="212"/>
      <c r="AE587" s="212"/>
      <c r="AF587" s="212"/>
      <c r="AG587" s="212" t="s">
        <v>172</v>
      </c>
      <c r="AH587" s="212">
        <v>0</v>
      </c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1" x14ac:dyDescent="0.2">
      <c r="A588" s="219"/>
      <c r="B588" s="220"/>
      <c r="C588" s="263" t="s">
        <v>263</v>
      </c>
      <c r="D588" s="255"/>
      <c r="E588" s="256"/>
      <c r="F588" s="223"/>
      <c r="G588" s="223"/>
      <c r="H588" s="223"/>
      <c r="I588" s="223"/>
      <c r="J588" s="223"/>
      <c r="K588" s="223"/>
      <c r="L588" s="223"/>
      <c r="M588" s="223"/>
      <c r="N588" s="222"/>
      <c r="O588" s="222"/>
      <c r="P588" s="222"/>
      <c r="Q588" s="222"/>
      <c r="R588" s="223"/>
      <c r="S588" s="223"/>
      <c r="T588" s="223"/>
      <c r="U588" s="223"/>
      <c r="V588" s="223"/>
      <c r="W588" s="223"/>
      <c r="X588" s="223"/>
      <c r="Y588" s="212"/>
      <c r="Z588" s="212"/>
      <c r="AA588" s="212"/>
      <c r="AB588" s="212"/>
      <c r="AC588" s="212"/>
      <c r="AD588" s="212"/>
      <c r="AE588" s="212"/>
      <c r="AF588" s="212"/>
      <c r="AG588" s="212" t="s">
        <v>172</v>
      </c>
      <c r="AH588" s="212"/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1" x14ac:dyDescent="0.2">
      <c r="A589" s="219"/>
      <c r="B589" s="220"/>
      <c r="C589" s="264" t="s">
        <v>555</v>
      </c>
      <c r="D589" s="255"/>
      <c r="E589" s="256">
        <v>99.2</v>
      </c>
      <c r="F589" s="223"/>
      <c r="G589" s="223"/>
      <c r="H589" s="223"/>
      <c r="I589" s="223"/>
      <c r="J589" s="223"/>
      <c r="K589" s="223"/>
      <c r="L589" s="223"/>
      <c r="M589" s="223"/>
      <c r="N589" s="222"/>
      <c r="O589" s="222"/>
      <c r="P589" s="222"/>
      <c r="Q589" s="222"/>
      <c r="R589" s="223"/>
      <c r="S589" s="223"/>
      <c r="T589" s="223"/>
      <c r="U589" s="223"/>
      <c r="V589" s="223"/>
      <c r="W589" s="223"/>
      <c r="X589" s="223"/>
      <c r="Y589" s="212"/>
      <c r="Z589" s="212"/>
      <c r="AA589" s="212"/>
      <c r="AB589" s="212"/>
      <c r="AC589" s="212"/>
      <c r="AD589" s="212"/>
      <c r="AE589" s="212"/>
      <c r="AF589" s="212"/>
      <c r="AG589" s="212" t="s">
        <v>172</v>
      </c>
      <c r="AH589" s="212">
        <v>2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1" x14ac:dyDescent="0.2">
      <c r="A590" s="219"/>
      <c r="B590" s="220"/>
      <c r="C590" s="264" t="s">
        <v>556</v>
      </c>
      <c r="D590" s="255"/>
      <c r="E590" s="256">
        <v>85.1</v>
      </c>
      <c r="F590" s="223"/>
      <c r="G590" s="223"/>
      <c r="H590" s="223"/>
      <c r="I590" s="223"/>
      <c r="J590" s="223"/>
      <c r="K590" s="223"/>
      <c r="L590" s="223"/>
      <c r="M590" s="223"/>
      <c r="N590" s="222"/>
      <c r="O590" s="222"/>
      <c r="P590" s="222"/>
      <c r="Q590" s="222"/>
      <c r="R590" s="223"/>
      <c r="S590" s="223"/>
      <c r="T590" s="223"/>
      <c r="U590" s="223"/>
      <c r="V590" s="223"/>
      <c r="W590" s="223"/>
      <c r="X590" s="223"/>
      <c r="Y590" s="212"/>
      <c r="Z590" s="212"/>
      <c r="AA590" s="212"/>
      <c r="AB590" s="212"/>
      <c r="AC590" s="212"/>
      <c r="AD590" s="212"/>
      <c r="AE590" s="212"/>
      <c r="AF590" s="212"/>
      <c r="AG590" s="212" t="s">
        <v>172</v>
      </c>
      <c r="AH590" s="212">
        <v>2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1" x14ac:dyDescent="0.2">
      <c r="A591" s="219"/>
      <c r="B591" s="220"/>
      <c r="C591" s="263" t="s">
        <v>266</v>
      </c>
      <c r="D591" s="255"/>
      <c r="E591" s="256"/>
      <c r="F591" s="223"/>
      <c r="G591" s="223"/>
      <c r="H591" s="223"/>
      <c r="I591" s="223"/>
      <c r="J591" s="223"/>
      <c r="K591" s="223"/>
      <c r="L591" s="223"/>
      <c r="M591" s="223"/>
      <c r="N591" s="222"/>
      <c r="O591" s="222"/>
      <c r="P591" s="222"/>
      <c r="Q591" s="222"/>
      <c r="R591" s="223"/>
      <c r="S591" s="223"/>
      <c r="T591" s="223"/>
      <c r="U591" s="223"/>
      <c r="V591" s="223"/>
      <c r="W591" s="223"/>
      <c r="X591" s="223"/>
      <c r="Y591" s="212"/>
      <c r="Z591" s="212"/>
      <c r="AA591" s="212"/>
      <c r="AB591" s="212"/>
      <c r="AC591" s="212"/>
      <c r="AD591" s="212"/>
      <c r="AE591" s="212"/>
      <c r="AF591" s="212"/>
      <c r="AG591" s="212" t="s">
        <v>172</v>
      </c>
      <c r="AH591" s="212"/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 x14ac:dyDescent="0.2">
      <c r="A592" s="219"/>
      <c r="B592" s="220"/>
      <c r="C592" s="261" t="s">
        <v>557</v>
      </c>
      <c r="D592" s="253"/>
      <c r="E592" s="254">
        <v>211.94499999999999</v>
      </c>
      <c r="F592" s="223"/>
      <c r="G592" s="223"/>
      <c r="H592" s="223"/>
      <c r="I592" s="223"/>
      <c r="J592" s="223"/>
      <c r="K592" s="223"/>
      <c r="L592" s="223"/>
      <c r="M592" s="223"/>
      <c r="N592" s="222"/>
      <c r="O592" s="222"/>
      <c r="P592" s="222"/>
      <c r="Q592" s="222"/>
      <c r="R592" s="223"/>
      <c r="S592" s="223"/>
      <c r="T592" s="223"/>
      <c r="U592" s="223"/>
      <c r="V592" s="223"/>
      <c r="W592" s="223"/>
      <c r="X592" s="223"/>
      <c r="Y592" s="212"/>
      <c r="Z592" s="212"/>
      <c r="AA592" s="212"/>
      <c r="AB592" s="212"/>
      <c r="AC592" s="212"/>
      <c r="AD592" s="212"/>
      <c r="AE592" s="212"/>
      <c r="AF592" s="212"/>
      <c r="AG592" s="212" t="s">
        <v>172</v>
      </c>
      <c r="AH592" s="212">
        <v>0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1" x14ac:dyDescent="0.2">
      <c r="A593" s="219"/>
      <c r="B593" s="220"/>
      <c r="C593" s="261" t="s">
        <v>519</v>
      </c>
      <c r="D593" s="253"/>
      <c r="E593" s="254"/>
      <c r="F593" s="223"/>
      <c r="G593" s="223"/>
      <c r="H593" s="223"/>
      <c r="I593" s="223"/>
      <c r="J593" s="223"/>
      <c r="K593" s="223"/>
      <c r="L593" s="223"/>
      <c r="M593" s="223"/>
      <c r="N593" s="222"/>
      <c r="O593" s="222"/>
      <c r="P593" s="222"/>
      <c r="Q593" s="222"/>
      <c r="R593" s="223"/>
      <c r="S593" s="223"/>
      <c r="T593" s="223"/>
      <c r="U593" s="223"/>
      <c r="V593" s="223"/>
      <c r="W593" s="223"/>
      <c r="X593" s="223"/>
      <c r="Y593" s="212"/>
      <c r="Z593" s="212"/>
      <c r="AA593" s="212"/>
      <c r="AB593" s="212"/>
      <c r="AC593" s="212"/>
      <c r="AD593" s="212"/>
      <c r="AE593" s="212"/>
      <c r="AF593" s="212"/>
      <c r="AG593" s="212" t="s">
        <v>172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1" x14ac:dyDescent="0.2">
      <c r="A594" s="219"/>
      <c r="B594" s="220"/>
      <c r="C594" s="263" t="s">
        <v>263</v>
      </c>
      <c r="D594" s="255"/>
      <c r="E594" s="256"/>
      <c r="F594" s="223"/>
      <c r="G594" s="223"/>
      <c r="H594" s="223"/>
      <c r="I594" s="223"/>
      <c r="J594" s="223"/>
      <c r="K594" s="223"/>
      <c r="L594" s="223"/>
      <c r="M594" s="223"/>
      <c r="N594" s="222"/>
      <c r="O594" s="222"/>
      <c r="P594" s="222"/>
      <c r="Q594" s="222"/>
      <c r="R594" s="223"/>
      <c r="S594" s="223"/>
      <c r="T594" s="223"/>
      <c r="U594" s="223"/>
      <c r="V594" s="223"/>
      <c r="W594" s="223"/>
      <c r="X594" s="223"/>
      <c r="Y594" s="212"/>
      <c r="Z594" s="212"/>
      <c r="AA594" s="212"/>
      <c r="AB594" s="212"/>
      <c r="AC594" s="212"/>
      <c r="AD594" s="212"/>
      <c r="AE594" s="212"/>
      <c r="AF594" s="212"/>
      <c r="AG594" s="212" t="s">
        <v>172</v>
      </c>
      <c r="AH594" s="212"/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1" x14ac:dyDescent="0.2">
      <c r="A595" s="219"/>
      <c r="B595" s="220"/>
      <c r="C595" s="264" t="s">
        <v>558</v>
      </c>
      <c r="D595" s="255"/>
      <c r="E595" s="256"/>
      <c r="F595" s="223"/>
      <c r="G595" s="223"/>
      <c r="H595" s="223"/>
      <c r="I595" s="223"/>
      <c r="J595" s="223"/>
      <c r="K595" s="223"/>
      <c r="L595" s="223"/>
      <c r="M595" s="223"/>
      <c r="N595" s="222"/>
      <c r="O595" s="222"/>
      <c r="P595" s="222"/>
      <c r="Q595" s="222"/>
      <c r="R595" s="223"/>
      <c r="S595" s="223"/>
      <c r="T595" s="223"/>
      <c r="U595" s="223"/>
      <c r="V595" s="223"/>
      <c r="W595" s="223"/>
      <c r="X595" s="223"/>
      <c r="Y595" s="212"/>
      <c r="Z595" s="212"/>
      <c r="AA595" s="212"/>
      <c r="AB595" s="212"/>
      <c r="AC595" s="212"/>
      <c r="AD595" s="212"/>
      <c r="AE595" s="212"/>
      <c r="AF595" s="212"/>
      <c r="AG595" s="212" t="s">
        <v>172</v>
      </c>
      <c r="AH595" s="212">
        <v>2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1" x14ac:dyDescent="0.2">
      <c r="A596" s="219"/>
      <c r="B596" s="220"/>
      <c r="C596" s="264" t="s">
        <v>559</v>
      </c>
      <c r="D596" s="255"/>
      <c r="E596" s="256">
        <v>7.6</v>
      </c>
      <c r="F596" s="223"/>
      <c r="G596" s="223"/>
      <c r="H596" s="223"/>
      <c r="I596" s="223"/>
      <c r="J596" s="223"/>
      <c r="K596" s="223"/>
      <c r="L596" s="223"/>
      <c r="M596" s="223"/>
      <c r="N596" s="222"/>
      <c r="O596" s="222"/>
      <c r="P596" s="222"/>
      <c r="Q596" s="222"/>
      <c r="R596" s="223"/>
      <c r="S596" s="223"/>
      <c r="T596" s="223"/>
      <c r="U596" s="223"/>
      <c r="V596" s="223"/>
      <c r="W596" s="223"/>
      <c r="X596" s="223"/>
      <c r="Y596" s="212"/>
      <c r="Z596" s="212"/>
      <c r="AA596" s="212"/>
      <c r="AB596" s="212"/>
      <c r="AC596" s="212"/>
      <c r="AD596" s="212"/>
      <c r="AE596" s="212"/>
      <c r="AF596" s="212"/>
      <c r="AG596" s="212" t="s">
        <v>172</v>
      </c>
      <c r="AH596" s="212">
        <v>2</v>
      </c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1" x14ac:dyDescent="0.2">
      <c r="A597" s="219"/>
      <c r="B597" s="220"/>
      <c r="C597" s="264" t="s">
        <v>560</v>
      </c>
      <c r="D597" s="255"/>
      <c r="E597" s="256"/>
      <c r="F597" s="223"/>
      <c r="G597" s="223"/>
      <c r="H597" s="223"/>
      <c r="I597" s="223"/>
      <c r="J597" s="223"/>
      <c r="K597" s="223"/>
      <c r="L597" s="223"/>
      <c r="M597" s="223"/>
      <c r="N597" s="222"/>
      <c r="O597" s="222"/>
      <c r="P597" s="222"/>
      <c r="Q597" s="222"/>
      <c r="R597" s="223"/>
      <c r="S597" s="223"/>
      <c r="T597" s="223"/>
      <c r="U597" s="223"/>
      <c r="V597" s="223"/>
      <c r="W597" s="223"/>
      <c r="X597" s="223"/>
      <c r="Y597" s="212"/>
      <c r="Z597" s="212"/>
      <c r="AA597" s="212"/>
      <c r="AB597" s="212"/>
      <c r="AC597" s="212"/>
      <c r="AD597" s="212"/>
      <c r="AE597" s="212"/>
      <c r="AF597" s="212"/>
      <c r="AG597" s="212" t="s">
        <v>172</v>
      </c>
      <c r="AH597" s="212">
        <v>2</v>
      </c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 x14ac:dyDescent="0.2">
      <c r="A598" s="219"/>
      <c r="B598" s="220"/>
      <c r="C598" s="264" t="s">
        <v>561</v>
      </c>
      <c r="D598" s="255"/>
      <c r="E598" s="256">
        <v>27.6</v>
      </c>
      <c r="F598" s="223"/>
      <c r="G598" s="223"/>
      <c r="H598" s="223"/>
      <c r="I598" s="223"/>
      <c r="J598" s="223"/>
      <c r="K598" s="223"/>
      <c r="L598" s="223"/>
      <c r="M598" s="223"/>
      <c r="N598" s="222"/>
      <c r="O598" s="222"/>
      <c r="P598" s="222"/>
      <c r="Q598" s="222"/>
      <c r="R598" s="223"/>
      <c r="S598" s="223"/>
      <c r="T598" s="223"/>
      <c r="U598" s="223"/>
      <c r="V598" s="223"/>
      <c r="W598" s="223"/>
      <c r="X598" s="223"/>
      <c r="Y598" s="212"/>
      <c r="Z598" s="212"/>
      <c r="AA598" s="212"/>
      <c r="AB598" s="212"/>
      <c r="AC598" s="212"/>
      <c r="AD598" s="212"/>
      <c r="AE598" s="212"/>
      <c r="AF598" s="212"/>
      <c r="AG598" s="212" t="s">
        <v>172</v>
      </c>
      <c r="AH598" s="212">
        <v>2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1" x14ac:dyDescent="0.2">
      <c r="A599" s="219"/>
      <c r="B599" s="220"/>
      <c r="C599" s="264" t="s">
        <v>562</v>
      </c>
      <c r="D599" s="255"/>
      <c r="E599" s="256"/>
      <c r="F599" s="223"/>
      <c r="G599" s="223"/>
      <c r="H599" s="223"/>
      <c r="I599" s="223"/>
      <c r="J599" s="223"/>
      <c r="K599" s="223"/>
      <c r="L599" s="223"/>
      <c r="M599" s="223"/>
      <c r="N599" s="222"/>
      <c r="O599" s="222"/>
      <c r="P599" s="222"/>
      <c r="Q599" s="222"/>
      <c r="R599" s="223"/>
      <c r="S599" s="223"/>
      <c r="T599" s="223"/>
      <c r="U599" s="223"/>
      <c r="V599" s="223"/>
      <c r="W599" s="223"/>
      <c r="X599" s="223"/>
      <c r="Y599" s="212"/>
      <c r="Z599" s="212"/>
      <c r="AA599" s="212"/>
      <c r="AB599" s="212"/>
      <c r="AC599" s="212"/>
      <c r="AD599" s="212"/>
      <c r="AE599" s="212"/>
      <c r="AF599" s="212"/>
      <c r="AG599" s="212" t="s">
        <v>172</v>
      </c>
      <c r="AH599" s="212">
        <v>2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1" x14ac:dyDescent="0.2">
      <c r="A600" s="219"/>
      <c r="B600" s="220"/>
      <c r="C600" s="264" t="s">
        <v>563</v>
      </c>
      <c r="D600" s="255"/>
      <c r="E600" s="256">
        <v>7.6</v>
      </c>
      <c r="F600" s="223"/>
      <c r="G600" s="223"/>
      <c r="H600" s="223"/>
      <c r="I600" s="223"/>
      <c r="J600" s="223"/>
      <c r="K600" s="223"/>
      <c r="L600" s="223"/>
      <c r="M600" s="223"/>
      <c r="N600" s="222"/>
      <c r="O600" s="222"/>
      <c r="P600" s="222"/>
      <c r="Q600" s="222"/>
      <c r="R600" s="223"/>
      <c r="S600" s="223"/>
      <c r="T600" s="223"/>
      <c r="U600" s="223"/>
      <c r="V600" s="223"/>
      <c r="W600" s="223"/>
      <c r="X600" s="223"/>
      <c r="Y600" s="212"/>
      <c r="Z600" s="212"/>
      <c r="AA600" s="212"/>
      <c r="AB600" s="212"/>
      <c r="AC600" s="212"/>
      <c r="AD600" s="212"/>
      <c r="AE600" s="212"/>
      <c r="AF600" s="212"/>
      <c r="AG600" s="212" t="s">
        <v>172</v>
      </c>
      <c r="AH600" s="212">
        <v>2</v>
      </c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1" x14ac:dyDescent="0.2">
      <c r="A601" s="219"/>
      <c r="B601" s="220"/>
      <c r="C601" s="264" t="s">
        <v>564</v>
      </c>
      <c r="D601" s="255"/>
      <c r="E601" s="256"/>
      <c r="F601" s="223"/>
      <c r="G601" s="223"/>
      <c r="H601" s="223"/>
      <c r="I601" s="223"/>
      <c r="J601" s="223"/>
      <c r="K601" s="223"/>
      <c r="L601" s="223"/>
      <c r="M601" s="223"/>
      <c r="N601" s="222"/>
      <c r="O601" s="222"/>
      <c r="P601" s="222"/>
      <c r="Q601" s="222"/>
      <c r="R601" s="223"/>
      <c r="S601" s="223"/>
      <c r="T601" s="223"/>
      <c r="U601" s="223"/>
      <c r="V601" s="223"/>
      <c r="W601" s="223"/>
      <c r="X601" s="223"/>
      <c r="Y601" s="212"/>
      <c r="Z601" s="212"/>
      <c r="AA601" s="212"/>
      <c r="AB601" s="212"/>
      <c r="AC601" s="212"/>
      <c r="AD601" s="212"/>
      <c r="AE601" s="212"/>
      <c r="AF601" s="212"/>
      <c r="AG601" s="212" t="s">
        <v>172</v>
      </c>
      <c r="AH601" s="212">
        <v>2</v>
      </c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 x14ac:dyDescent="0.2">
      <c r="A602" s="219"/>
      <c r="B602" s="220"/>
      <c r="C602" s="264" t="s">
        <v>565</v>
      </c>
      <c r="D602" s="255"/>
      <c r="E602" s="256">
        <v>18.364000000000001</v>
      </c>
      <c r="F602" s="223"/>
      <c r="G602" s="223"/>
      <c r="H602" s="223"/>
      <c r="I602" s="223"/>
      <c r="J602" s="223"/>
      <c r="K602" s="223"/>
      <c r="L602" s="223"/>
      <c r="M602" s="223"/>
      <c r="N602" s="222"/>
      <c r="O602" s="222"/>
      <c r="P602" s="222"/>
      <c r="Q602" s="222"/>
      <c r="R602" s="223"/>
      <c r="S602" s="223"/>
      <c r="T602" s="223"/>
      <c r="U602" s="223"/>
      <c r="V602" s="223"/>
      <c r="W602" s="223"/>
      <c r="X602" s="223"/>
      <c r="Y602" s="212"/>
      <c r="Z602" s="212"/>
      <c r="AA602" s="212"/>
      <c r="AB602" s="212"/>
      <c r="AC602" s="212"/>
      <c r="AD602" s="212"/>
      <c r="AE602" s="212"/>
      <c r="AF602" s="212"/>
      <c r="AG602" s="212" t="s">
        <v>172</v>
      </c>
      <c r="AH602" s="212">
        <v>2</v>
      </c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1" x14ac:dyDescent="0.2">
      <c r="A603" s="219"/>
      <c r="B603" s="220"/>
      <c r="C603" s="264" t="s">
        <v>566</v>
      </c>
      <c r="D603" s="255"/>
      <c r="E603" s="256"/>
      <c r="F603" s="223"/>
      <c r="G603" s="223"/>
      <c r="H603" s="223"/>
      <c r="I603" s="223"/>
      <c r="J603" s="223"/>
      <c r="K603" s="223"/>
      <c r="L603" s="223"/>
      <c r="M603" s="223"/>
      <c r="N603" s="222"/>
      <c r="O603" s="222"/>
      <c r="P603" s="222"/>
      <c r="Q603" s="222"/>
      <c r="R603" s="223"/>
      <c r="S603" s="223"/>
      <c r="T603" s="223"/>
      <c r="U603" s="223"/>
      <c r="V603" s="223"/>
      <c r="W603" s="223"/>
      <c r="X603" s="223"/>
      <c r="Y603" s="212"/>
      <c r="Z603" s="212"/>
      <c r="AA603" s="212"/>
      <c r="AB603" s="212"/>
      <c r="AC603" s="212"/>
      <c r="AD603" s="212"/>
      <c r="AE603" s="212"/>
      <c r="AF603" s="212"/>
      <c r="AG603" s="212" t="s">
        <v>172</v>
      </c>
      <c r="AH603" s="212">
        <v>2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1" x14ac:dyDescent="0.2">
      <c r="A604" s="219"/>
      <c r="B604" s="220"/>
      <c r="C604" s="264" t="s">
        <v>567</v>
      </c>
      <c r="D604" s="255"/>
      <c r="E604" s="256">
        <v>10.436</v>
      </c>
      <c r="F604" s="223"/>
      <c r="G604" s="223"/>
      <c r="H604" s="223"/>
      <c r="I604" s="223"/>
      <c r="J604" s="223"/>
      <c r="K604" s="223"/>
      <c r="L604" s="223"/>
      <c r="M604" s="223"/>
      <c r="N604" s="222"/>
      <c r="O604" s="222"/>
      <c r="P604" s="222"/>
      <c r="Q604" s="222"/>
      <c r="R604" s="223"/>
      <c r="S604" s="223"/>
      <c r="T604" s="223"/>
      <c r="U604" s="223"/>
      <c r="V604" s="223"/>
      <c r="W604" s="223"/>
      <c r="X604" s="223"/>
      <c r="Y604" s="212"/>
      <c r="Z604" s="212"/>
      <c r="AA604" s="212"/>
      <c r="AB604" s="212"/>
      <c r="AC604" s="212"/>
      <c r="AD604" s="212"/>
      <c r="AE604" s="212"/>
      <c r="AF604" s="212"/>
      <c r="AG604" s="212" t="s">
        <v>172</v>
      </c>
      <c r="AH604" s="212">
        <v>2</v>
      </c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 x14ac:dyDescent="0.2">
      <c r="A605" s="219"/>
      <c r="B605" s="220"/>
      <c r="C605" s="264" t="s">
        <v>568</v>
      </c>
      <c r="D605" s="255"/>
      <c r="E605" s="256"/>
      <c r="F605" s="223"/>
      <c r="G605" s="223"/>
      <c r="H605" s="223"/>
      <c r="I605" s="223"/>
      <c r="J605" s="223"/>
      <c r="K605" s="223"/>
      <c r="L605" s="223"/>
      <c r="M605" s="223"/>
      <c r="N605" s="222"/>
      <c r="O605" s="222"/>
      <c r="P605" s="222"/>
      <c r="Q605" s="222"/>
      <c r="R605" s="223"/>
      <c r="S605" s="223"/>
      <c r="T605" s="223"/>
      <c r="U605" s="223"/>
      <c r="V605" s="223"/>
      <c r="W605" s="223"/>
      <c r="X605" s="223"/>
      <c r="Y605" s="212"/>
      <c r="Z605" s="212"/>
      <c r="AA605" s="212"/>
      <c r="AB605" s="212"/>
      <c r="AC605" s="212"/>
      <c r="AD605" s="212"/>
      <c r="AE605" s="212"/>
      <c r="AF605" s="212"/>
      <c r="AG605" s="212" t="s">
        <v>172</v>
      </c>
      <c r="AH605" s="212">
        <v>2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 x14ac:dyDescent="0.2">
      <c r="A606" s="219"/>
      <c r="B606" s="220"/>
      <c r="C606" s="264" t="s">
        <v>569</v>
      </c>
      <c r="D606" s="255"/>
      <c r="E606" s="256">
        <v>9</v>
      </c>
      <c r="F606" s="223"/>
      <c r="G606" s="223"/>
      <c r="H606" s="223"/>
      <c r="I606" s="223"/>
      <c r="J606" s="223"/>
      <c r="K606" s="223"/>
      <c r="L606" s="223"/>
      <c r="M606" s="223"/>
      <c r="N606" s="222"/>
      <c r="O606" s="222"/>
      <c r="P606" s="222"/>
      <c r="Q606" s="222"/>
      <c r="R606" s="223"/>
      <c r="S606" s="223"/>
      <c r="T606" s="223"/>
      <c r="U606" s="223"/>
      <c r="V606" s="223"/>
      <c r="W606" s="223"/>
      <c r="X606" s="223"/>
      <c r="Y606" s="212"/>
      <c r="Z606" s="212"/>
      <c r="AA606" s="212"/>
      <c r="AB606" s="212"/>
      <c r="AC606" s="212"/>
      <c r="AD606" s="212"/>
      <c r="AE606" s="212"/>
      <c r="AF606" s="212"/>
      <c r="AG606" s="212" t="s">
        <v>172</v>
      </c>
      <c r="AH606" s="212">
        <v>2</v>
      </c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1" x14ac:dyDescent="0.2">
      <c r="A607" s="219"/>
      <c r="B607" s="220"/>
      <c r="C607" s="264" t="s">
        <v>570</v>
      </c>
      <c r="D607" s="255"/>
      <c r="E607" s="256"/>
      <c r="F607" s="223"/>
      <c r="G607" s="223"/>
      <c r="H607" s="223"/>
      <c r="I607" s="223"/>
      <c r="J607" s="223"/>
      <c r="K607" s="223"/>
      <c r="L607" s="223"/>
      <c r="M607" s="223"/>
      <c r="N607" s="222"/>
      <c r="O607" s="222"/>
      <c r="P607" s="222"/>
      <c r="Q607" s="222"/>
      <c r="R607" s="223"/>
      <c r="S607" s="223"/>
      <c r="T607" s="223"/>
      <c r="U607" s="223"/>
      <c r="V607" s="223"/>
      <c r="W607" s="223"/>
      <c r="X607" s="223"/>
      <c r="Y607" s="212"/>
      <c r="Z607" s="212"/>
      <c r="AA607" s="212"/>
      <c r="AB607" s="212"/>
      <c r="AC607" s="212"/>
      <c r="AD607" s="212"/>
      <c r="AE607" s="212"/>
      <c r="AF607" s="212"/>
      <c r="AG607" s="212" t="s">
        <v>172</v>
      </c>
      <c r="AH607" s="212">
        <v>2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1" x14ac:dyDescent="0.2">
      <c r="A608" s="219"/>
      <c r="B608" s="220"/>
      <c r="C608" s="264" t="s">
        <v>571</v>
      </c>
      <c r="D608" s="255"/>
      <c r="E608" s="256">
        <v>21.236000000000001</v>
      </c>
      <c r="F608" s="223"/>
      <c r="G608" s="223"/>
      <c r="H608" s="223"/>
      <c r="I608" s="223"/>
      <c r="J608" s="223"/>
      <c r="K608" s="223"/>
      <c r="L608" s="223"/>
      <c r="M608" s="223"/>
      <c r="N608" s="222"/>
      <c r="O608" s="222"/>
      <c r="P608" s="222"/>
      <c r="Q608" s="222"/>
      <c r="R608" s="223"/>
      <c r="S608" s="223"/>
      <c r="T608" s="223"/>
      <c r="U608" s="223"/>
      <c r="V608" s="223"/>
      <c r="W608" s="223"/>
      <c r="X608" s="223"/>
      <c r="Y608" s="212"/>
      <c r="Z608" s="212"/>
      <c r="AA608" s="212"/>
      <c r="AB608" s="212"/>
      <c r="AC608" s="212"/>
      <c r="AD608" s="212"/>
      <c r="AE608" s="212"/>
      <c r="AF608" s="212"/>
      <c r="AG608" s="212" t="s">
        <v>172</v>
      </c>
      <c r="AH608" s="212">
        <v>2</v>
      </c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 x14ac:dyDescent="0.2">
      <c r="A609" s="219"/>
      <c r="B609" s="220"/>
      <c r="C609" s="264" t="s">
        <v>572</v>
      </c>
      <c r="D609" s="255"/>
      <c r="E609" s="256"/>
      <c r="F609" s="223"/>
      <c r="G609" s="223"/>
      <c r="H609" s="223"/>
      <c r="I609" s="223"/>
      <c r="J609" s="223"/>
      <c r="K609" s="223"/>
      <c r="L609" s="223"/>
      <c r="M609" s="223"/>
      <c r="N609" s="222"/>
      <c r="O609" s="222"/>
      <c r="P609" s="222"/>
      <c r="Q609" s="222"/>
      <c r="R609" s="223"/>
      <c r="S609" s="223"/>
      <c r="T609" s="223"/>
      <c r="U609" s="223"/>
      <c r="V609" s="223"/>
      <c r="W609" s="223"/>
      <c r="X609" s="223"/>
      <c r="Y609" s="212"/>
      <c r="Z609" s="212"/>
      <c r="AA609" s="212"/>
      <c r="AB609" s="212"/>
      <c r="AC609" s="212"/>
      <c r="AD609" s="212"/>
      <c r="AE609" s="212"/>
      <c r="AF609" s="212"/>
      <c r="AG609" s="212" t="s">
        <v>172</v>
      </c>
      <c r="AH609" s="212">
        <v>2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1" x14ac:dyDescent="0.2">
      <c r="A610" s="219"/>
      <c r="B610" s="220"/>
      <c r="C610" s="264" t="s">
        <v>573</v>
      </c>
      <c r="D610" s="255"/>
      <c r="E610" s="256">
        <v>21.166</v>
      </c>
      <c r="F610" s="223"/>
      <c r="G610" s="223"/>
      <c r="H610" s="223"/>
      <c r="I610" s="223"/>
      <c r="J610" s="223"/>
      <c r="K610" s="223"/>
      <c r="L610" s="223"/>
      <c r="M610" s="223"/>
      <c r="N610" s="222"/>
      <c r="O610" s="222"/>
      <c r="P610" s="222"/>
      <c r="Q610" s="222"/>
      <c r="R610" s="223"/>
      <c r="S610" s="223"/>
      <c r="T610" s="223"/>
      <c r="U610" s="223"/>
      <c r="V610" s="223"/>
      <c r="W610" s="223"/>
      <c r="X610" s="223"/>
      <c r="Y610" s="212"/>
      <c r="Z610" s="212"/>
      <c r="AA610" s="212"/>
      <c r="AB610" s="212"/>
      <c r="AC610" s="212"/>
      <c r="AD610" s="212"/>
      <c r="AE610" s="212"/>
      <c r="AF610" s="212"/>
      <c r="AG610" s="212" t="s">
        <v>172</v>
      </c>
      <c r="AH610" s="212">
        <v>2</v>
      </c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1" x14ac:dyDescent="0.2">
      <c r="A611" s="219"/>
      <c r="B611" s="220"/>
      <c r="C611" s="264" t="s">
        <v>574</v>
      </c>
      <c r="D611" s="255"/>
      <c r="E611" s="256"/>
      <c r="F611" s="223"/>
      <c r="G611" s="223"/>
      <c r="H611" s="223"/>
      <c r="I611" s="223"/>
      <c r="J611" s="223"/>
      <c r="K611" s="223"/>
      <c r="L611" s="223"/>
      <c r="M611" s="223"/>
      <c r="N611" s="222"/>
      <c r="O611" s="222"/>
      <c r="P611" s="222"/>
      <c r="Q611" s="222"/>
      <c r="R611" s="223"/>
      <c r="S611" s="223"/>
      <c r="T611" s="223"/>
      <c r="U611" s="223"/>
      <c r="V611" s="223"/>
      <c r="W611" s="223"/>
      <c r="X611" s="223"/>
      <c r="Y611" s="212"/>
      <c r="Z611" s="212"/>
      <c r="AA611" s="212"/>
      <c r="AB611" s="212"/>
      <c r="AC611" s="212"/>
      <c r="AD611" s="212"/>
      <c r="AE611" s="212"/>
      <c r="AF611" s="212"/>
      <c r="AG611" s="212" t="s">
        <v>172</v>
      </c>
      <c r="AH611" s="212">
        <v>2</v>
      </c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1" x14ac:dyDescent="0.2">
      <c r="A612" s="219"/>
      <c r="B612" s="220"/>
      <c r="C612" s="264" t="s">
        <v>575</v>
      </c>
      <c r="D612" s="255"/>
      <c r="E612" s="256">
        <v>10</v>
      </c>
      <c r="F612" s="223"/>
      <c r="G612" s="223"/>
      <c r="H612" s="223"/>
      <c r="I612" s="223"/>
      <c r="J612" s="223"/>
      <c r="K612" s="223"/>
      <c r="L612" s="223"/>
      <c r="M612" s="223"/>
      <c r="N612" s="222"/>
      <c r="O612" s="222"/>
      <c r="P612" s="222"/>
      <c r="Q612" s="222"/>
      <c r="R612" s="223"/>
      <c r="S612" s="223"/>
      <c r="T612" s="223"/>
      <c r="U612" s="223"/>
      <c r="V612" s="223"/>
      <c r="W612" s="223"/>
      <c r="X612" s="223"/>
      <c r="Y612" s="212"/>
      <c r="Z612" s="212"/>
      <c r="AA612" s="212"/>
      <c r="AB612" s="212"/>
      <c r="AC612" s="212"/>
      <c r="AD612" s="212"/>
      <c r="AE612" s="212"/>
      <c r="AF612" s="212"/>
      <c r="AG612" s="212" t="s">
        <v>172</v>
      </c>
      <c r="AH612" s="212">
        <v>2</v>
      </c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1" x14ac:dyDescent="0.2">
      <c r="A613" s="219"/>
      <c r="B613" s="220"/>
      <c r="C613" s="264" t="s">
        <v>576</v>
      </c>
      <c r="D613" s="255"/>
      <c r="E613" s="256"/>
      <c r="F613" s="223"/>
      <c r="G613" s="223"/>
      <c r="H613" s="223"/>
      <c r="I613" s="223"/>
      <c r="J613" s="223"/>
      <c r="K613" s="223"/>
      <c r="L613" s="223"/>
      <c r="M613" s="223"/>
      <c r="N613" s="222"/>
      <c r="O613" s="222"/>
      <c r="P613" s="222"/>
      <c r="Q613" s="222"/>
      <c r="R613" s="223"/>
      <c r="S613" s="223"/>
      <c r="T613" s="223"/>
      <c r="U613" s="223"/>
      <c r="V613" s="223"/>
      <c r="W613" s="223"/>
      <c r="X613" s="223"/>
      <c r="Y613" s="212"/>
      <c r="Z613" s="212"/>
      <c r="AA613" s="212"/>
      <c r="AB613" s="212"/>
      <c r="AC613" s="212"/>
      <c r="AD613" s="212"/>
      <c r="AE613" s="212"/>
      <c r="AF613" s="212"/>
      <c r="AG613" s="212" t="s">
        <v>172</v>
      </c>
      <c r="AH613" s="212">
        <v>2</v>
      </c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">
      <c r="A614" s="219"/>
      <c r="B614" s="220"/>
      <c r="C614" s="264" t="s">
        <v>577</v>
      </c>
      <c r="D614" s="255"/>
      <c r="E614" s="256">
        <v>9.1999999999999993</v>
      </c>
      <c r="F614" s="223"/>
      <c r="G614" s="223"/>
      <c r="H614" s="223"/>
      <c r="I614" s="223"/>
      <c r="J614" s="223"/>
      <c r="K614" s="223"/>
      <c r="L614" s="223"/>
      <c r="M614" s="223"/>
      <c r="N614" s="222"/>
      <c r="O614" s="222"/>
      <c r="P614" s="222"/>
      <c r="Q614" s="222"/>
      <c r="R614" s="223"/>
      <c r="S614" s="223"/>
      <c r="T614" s="223"/>
      <c r="U614" s="223"/>
      <c r="V614" s="223"/>
      <c r="W614" s="223"/>
      <c r="X614" s="223"/>
      <c r="Y614" s="212"/>
      <c r="Z614" s="212"/>
      <c r="AA614" s="212"/>
      <c r="AB614" s="212"/>
      <c r="AC614" s="212"/>
      <c r="AD614" s="212"/>
      <c r="AE614" s="212"/>
      <c r="AF614" s="212"/>
      <c r="AG614" s="212" t="s">
        <v>172</v>
      </c>
      <c r="AH614" s="212">
        <v>2</v>
      </c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1" x14ac:dyDescent="0.2">
      <c r="A615" s="219"/>
      <c r="B615" s="220"/>
      <c r="C615" s="264" t="s">
        <v>578</v>
      </c>
      <c r="D615" s="255"/>
      <c r="E615" s="256"/>
      <c r="F615" s="223"/>
      <c r="G615" s="223"/>
      <c r="H615" s="223"/>
      <c r="I615" s="223"/>
      <c r="J615" s="223"/>
      <c r="K615" s="223"/>
      <c r="L615" s="223"/>
      <c r="M615" s="223"/>
      <c r="N615" s="222"/>
      <c r="O615" s="222"/>
      <c r="P615" s="222"/>
      <c r="Q615" s="222"/>
      <c r="R615" s="223"/>
      <c r="S615" s="223"/>
      <c r="T615" s="223"/>
      <c r="U615" s="223"/>
      <c r="V615" s="223"/>
      <c r="W615" s="223"/>
      <c r="X615" s="223"/>
      <c r="Y615" s="212"/>
      <c r="Z615" s="212"/>
      <c r="AA615" s="212"/>
      <c r="AB615" s="212"/>
      <c r="AC615" s="212"/>
      <c r="AD615" s="212"/>
      <c r="AE615" s="212"/>
      <c r="AF615" s="212"/>
      <c r="AG615" s="212" t="s">
        <v>172</v>
      </c>
      <c r="AH615" s="212">
        <v>2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1" x14ac:dyDescent="0.2">
      <c r="A616" s="219"/>
      <c r="B616" s="220"/>
      <c r="C616" s="264" t="s">
        <v>575</v>
      </c>
      <c r="D616" s="255"/>
      <c r="E616" s="256">
        <v>10</v>
      </c>
      <c r="F616" s="223"/>
      <c r="G616" s="223"/>
      <c r="H616" s="223"/>
      <c r="I616" s="223"/>
      <c r="J616" s="223"/>
      <c r="K616" s="223"/>
      <c r="L616" s="223"/>
      <c r="M616" s="223"/>
      <c r="N616" s="222"/>
      <c r="O616" s="222"/>
      <c r="P616" s="222"/>
      <c r="Q616" s="222"/>
      <c r="R616" s="223"/>
      <c r="S616" s="223"/>
      <c r="T616" s="223"/>
      <c r="U616" s="223"/>
      <c r="V616" s="223"/>
      <c r="W616" s="223"/>
      <c r="X616" s="223"/>
      <c r="Y616" s="212"/>
      <c r="Z616" s="212"/>
      <c r="AA616" s="212"/>
      <c r="AB616" s="212"/>
      <c r="AC616" s="212"/>
      <c r="AD616" s="212"/>
      <c r="AE616" s="212"/>
      <c r="AF616" s="212"/>
      <c r="AG616" s="212" t="s">
        <v>172</v>
      </c>
      <c r="AH616" s="212">
        <v>2</v>
      </c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outlineLevel="1" x14ac:dyDescent="0.2">
      <c r="A617" s="219"/>
      <c r="B617" s="220"/>
      <c r="C617" s="263" t="s">
        <v>266</v>
      </c>
      <c r="D617" s="255"/>
      <c r="E617" s="256"/>
      <c r="F617" s="223"/>
      <c r="G617" s="223"/>
      <c r="H617" s="223"/>
      <c r="I617" s="223"/>
      <c r="J617" s="223"/>
      <c r="K617" s="223"/>
      <c r="L617" s="223"/>
      <c r="M617" s="223"/>
      <c r="N617" s="222"/>
      <c r="O617" s="222"/>
      <c r="P617" s="222"/>
      <c r="Q617" s="222"/>
      <c r="R617" s="223"/>
      <c r="S617" s="223"/>
      <c r="T617" s="223"/>
      <c r="U617" s="223"/>
      <c r="V617" s="223"/>
      <c r="W617" s="223"/>
      <c r="X617" s="223"/>
      <c r="Y617" s="212"/>
      <c r="Z617" s="212"/>
      <c r="AA617" s="212"/>
      <c r="AB617" s="212"/>
      <c r="AC617" s="212"/>
      <c r="AD617" s="212"/>
      <c r="AE617" s="212"/>
      <c r="AF617" s="212"/>
      <c r="AG617" s="212" t="s">
        <v>172</v>
      </c>
      <c r="AH617" s="212"/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1" x14ac:dyDescent="0.2">
      <c r="A618" s="219"/>
      <c r="B618" s="220"/>
      <c r="C618" s="261" t="s">
        <v>579</v>
      </c>
      <c r="D618" s="253"/>
      <c r="E618" s="254">
        <v>17.503229999999999</v>
      </c>
      <c r="F618" s="223"/>
      <c r="G618" s="223"/>
      <c r="H618" s="223"/>
      <c r="I618" s="223"/>
      <c r="J618" s="223"/>
      <c r="K618" s="223"/>
      <c r="L618" s="223"/>
      <c r="M618" s="223"/>
      <c r="N618" s="222"/>
      <c r="O618" s="222"/>
      <c r="P618" s="222"/>
      <c r="Q618" s="222"/>
      <c r="R618" s="223"/>
      <c r="S618" s="223"/>
      <c r="T618" s="223"/>
      <c r="U618" s="223"/>
      <c r="V618" s="223"/>
      <c r="W618" s="223"/>
      <c r="X618" s="223"/>
      <c r="Y618" s="212"/>
      <c r="Z618" s="212"/>
      <c r="AA618" s="212"/>
      <c r="AB618" s="212"/>
      <c r="AC618" s="212"/>
      <c r="AD618" s="212"/>
      <c r="AE618" s="212"/>
      <c r="AF618" s="212"/>
      <c r="AG618" s="212" t="s">
        <v>172</v>
      </c>
      <c r="AH618" s="212">
        <v>0</v>
      </c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1" x14ac:dyDescent="0.2">
      <c r="A619" s="219"/>
      <c r="B619" s="220"/>
      <c r="C619" s="261" t="s">
        <v>531</v>
      </c>
      <c r="D619" s="253"/>
      <c r="E619" s="254"/>
      <c r="F619" s="223"/>
      <c r="G619" s="223"/>
      <c r="H619" s="223"/>
      <c r="I619" s="223"/>
      <c r="J619" s="223"/>
      <c r="K619" s="223"/>
      <c r="L619" s="223"/>
      <c r="M619" s="223"/>
      <c r="N619" s="222"/>
      <c r="O619" s="222"/>
      <c r="P619" s="222"/>
      <c r="Q619" s="222"/>
      <c r="R619" s="223"/>
      <c r="S619" s="223"/>
      <c r="T619" s="223"/>
      <c r="U619" s="223"/>
      <c r="V619" s="223"/>
      <c r="W619" s="223"/>
      <c r="X619" s="223"/>
      <c r="Y619" s="212"/>
      <c r="Z619" s="212"/>
      <c r="AA619" s="212"/>
      <c r="AB619" s="212"/>
      <c r="AC619" s="212"/>
      <c r="AD619" s="212"/>
      <c r="AE619" s="212"/>
      <c r="AF619" s="212"/>
      <c r="AG619" s="212" t="s">
        <v>172</v>
      </c>
      <c r="AH619" s="212">
        <v>0</v>
      </c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1" x14ac:dyDescent="0.2">
      <c r="A620" s="219"/>
      <c r="B620" s="220"/>
      <c r="C620" s="263" t="s">
        <v>263</v>
      </c>
      <c r="D620" s="255"/>
      <c r="E620" s="256"/>
      <c r="F620" s="223"/>
      <c r="G620" s="223"/>
      <c r="H620" s="223"/>
      <c r="I620" s="223"/>
      <c r="J620" s="223"/>
      <c r="K620" s="223"/>
      <c r="L620" s="223"/>
      <c r="M620" s="223"/>
      <c r="N620" s="222"/>
      <c r="O620" s="222"/>
      <c r="P620" s="222"/>
      <c r="Q620" s="222"/>
      <c r="R620" s="223"/>
      <c r="S620" s="223"/>
      <c r="T620" s="223"/>
      <c r="U620" s="223"/>
      <c r="V620" s="223"/>
      <c r="W620" s="223"/>
      <c r="X620" s="223"/>
      <c r="Y620" s="212"/>
      <c r="Z620" s="212"/>
      <c r="AA620" s="212"/>
      <c r="AB620" s="212"/>
      <c r="AC620" s="212"/>
      <c r="AD620" s="212"/>
      <c r="AE620" s="212"/>
      <c r="AF620" s="212"/>
      <c r="AG620" s="212" t="s">
        <v>172</v>
      </c>
      <c r="AH620" s="212"/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1" x14ac:dyDescent="0.2">
      <c r="A621" s="219"/>
      <c r="B621" s="220"/>
      <c r="C621" s="264" t="s">
        <v>580</v>
      </c>
      <c r="D621" s="255"/>
      <c r="E621" s="256"/>
      <c r="F621" s="223"/>
      <c r="G621" s="223"/>
      <c r="H621" s="223"/>
      <c r="I621" s="223"/>
      <c r="J621" s="223"/>
      <c r="K621" s="223"/>
      <c r="L621" s="223"/>
      <c r="M621" s="223"/>
      <c r="N621" s="222"/>
      <c r="O621" s="222"/>
      <c r="P621" s="222"/>
      <c r="Q621" s="222"/>
      <c r="R621" s="223"/>
      <c r="S621" s="223"/>
      <c r="T621" s="223"/>
      <c r="U621" s="223"/>
      <c r="V621" s="223"/>
      <c r="W621" s="223"/>
      <c r="X621" s="223"/>
      <c r="Y621" s="212"/>
      <c r="Z621" s="212"/>
      <c r="AA621" s="212"/>
      <c r="AB621" s="212"/>
      <c r="AC621" s="212"/>
      <c r="AD621" s="212"/>
      <c r="AE621" s="212"/>
      <c r="AF621" s="212"/>
      <c r="AG621" s="212" t="s">
        <v>172</v>
      </c>
      <c r="AH621" s="212">
        <v>2</v>
      </c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1" x14ac:dyDescent="0.2">
      <c r="A622" s="219"/>
      <c r="B622" s="220"/>
      <c r="C622" s="264" t="s">
        <v>581</v>
      </c>
      <c r="D622" s="255"/>
      <c r="E622" s="256">
        <v>8</v>
      </c>
      <c r="F622" s="223"/>
      <c r="G622" s="223"/>
      <c r="H622" s="223"/>
      <c r="I622" s="223"/>
      <c r="J622" s="223"/>
      <c r="K622" s="223"/>
      <c r="L622" s="223"/>
      <c r="M622" s="223"/>
      <c r="N622" s="222"/>
      <c r="O622" s="222"/>
      <c r="P622" s="222"/>
      <c r="Q622" s="222"/>
      <c r="R622" s="223"/>
      <c r="S622" s="223"/>
      <c r="T622" s="223"/>
      <c r="U622" s="223"/>
      <c r="V622" s="223"/>
      <c r="W622" s="223"/>
      <c r="X622" s="223"/>
      <c r="Y622" s="212"/>
      <c r="Z622" s="212"/>
      <c r="AA622" s="212"/>
      <c r="AB622" s="212"/>
      <c r="AC622" s="212"/>
      <c r="AD622" s="212"/>
      <c r="AE622" s="212"/>
      <c r="AF622" s="212"/>
      <c r="AG622" s="212" t="s">
        <v>172</v>
      </c>
      <c r="AH622" s="212">
        <v>2</v>
      </c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1" x14ac:dyDescent="0.2">
      <c r="A623" s="219"/>
      <c r="B623" s="220"/>
      <c r="C623" s="263" t="s">
        <v>266</v>
      </c>
      <c r="D623" s="255"/>
      <c r="E623" s="256"/>
      <c r="F623" s="223"/>
      <c r="G623" s="223"/>
      <c r="H623" s="223"/>
      <c r="I623" s="223"/>
      <c r="J623" s="223"/>
      <c r="K623" s="223"/>
      <c r="L623" s="223"/>
      <c r="M623" s="223"/>
      <c r="N623" s="222"/>
      <c r="O623" s="222"/>
      <c r="P623" s="222"/>
      <c r="Q623" s="222"/>
      <c r="R623" s="223"/>
      <c r="S623" s="223"/>
      <c r="T623" s="223"/>
      <c r="U623" s="223"/>
      <c r="V623" s="223"/>
      <c r="W623" s="223"/>
      <c r="X623" s="223"/>
      <c r="Y623" s="212"/>
      <c r="Z623" s="212"/>
      <c r="AA623" s="212"/>
      <c r="AB623" s="212"/>
      <c r="AC623" s="212"/>
      <c r="AD623" s="212"/>
      <c r="AE623" s="212"/>
      <c r="AF623" s="212"/>
      <c r="AG623" s="212" t="s">
        <v>172</v>
      </c>
      <c r="AH623" s="212"/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1" x14ac:dyDescent="0.2">
      <c r="A624" s="219"/>
      <c r="B624" s="220"/>
      <c r="C624" s="261" t="s">
        <v>582</v>
      </c>
      <c r="D624" s="253"/>
      <c r="E624" s="254">
        <v>0.92</v>
      </c>
      <c r="F624" s="223"/>
      <c r="G624" s="223"/>
      <c r="H624" s="223"/>
      <c r="I624" s="223"/>
      <c r="J624" s="223"/>
      <c r="K624" s="223"/>
      <c r="L624" s="223"/>
      <c r="M624" s="223"/>
      <c r="N624" s="222"/>
      <c r="O624" s="222"/>
      <c r="P624" s="222"/>
      <c r="Q624" s="222"/>
      <c r="R624" s="223"/>
      <c r="S624" s="223"/>
      <c r="T624" s="223"/>
      <c r="U624" s="223"/>
      <c r="V624" s="223"/>
      <c r="W624" s="223"/>
      <c r="X624" s="223"/>
      <c r="Y624" s="212"/>
      <c r="Z624" s="212"/>
      <c r="AA624" s="212"/>
      <c r="AB624" s="212"/>
      <c r="AC624" s="212"/>
      <c r="AD624" s="212"/>
      <c r="AE624" s="212"/>
      <c r="AF624" s="212"/>
      <c r="AG624" s="212" t="s">
        <v>172</v>
      </c>
      <c r="AH624" s="212">
        <v>0</v>
      </c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1" x14ac:dyDescent="0.2">
      <c r="A625" s="219">
        <v>68</v>
      </c>
      <c r="B625" s="220" t="s">
        <v>583</v>
      </c>
      <c r="C625" s="265" t="s">
        <v>584</v>
      </c>
      <c r="D625" s="221" t="s">
        <v>0</v>
      </c>
      <c r="E625" s="259"/>
      <c r="F625" s="224"/>
      <c r="G625" s="223">
        <f>ROUND(E625*F625,2)</f>
        <v>0</v>
      </c>
      <c r="H625" s="224"/>
      <c r="I625" s="223">
        <f>ROUND(E625*H625,2)</f>
        <v>0</v>
      </c>
      <c r="J625" s="224"/>
      <c r="K625" s="223">
        <f>ROUND(E625*J625,2)</f>
        <v>0</v>
      </c>
      <c r="L625" s="223">
        <v>21</v>
      </c>
      <c r="M625" s="223">
        <f>G625*(1+L625/100)</f>
        <v>0</v>
      </c>
      <c r="N625" s="222">
        <v>0</v>
      </c>
      <c r="O625" s="222">
        <f>ROUND(E625*N625,2)</f>
        <v>0</v>
      </c>
      <c r="P625" s="222">
        <v>0</v>
      </c>
      <c r="Q625" s="222">
        <f>ROUND(E625*P625,2)</f>
        <v>0</v>
      </c>
      <c r="R625" s="223" t="s">
        <v>518</v>
      </c>
      <c r="S625" s="223" t="s">
        <v>156</v>
      </c>
      <c r="T625" s="223" t="s">
        <v>156</v>
      </c>
      <c r="U625" s="223">
        <v>0</v>
      </c>
      <c r="V625" s="223">
        <f>ROUND(E625*U625,2)</f>
        <v>0</v>
      </c>
      <c r="W625" s="223"/>
      <c r="X625" s="223" t="s">
        <v>455</v>
      </c>
      <c r="Y625" s="212"/>
      <c r="Z625" s="212"/>
      <c r="AA625" s="212"/>
      <c r="AB625" s="212"/>
      <c r="AC625" s="212"/>
      <c r="AD625" s="212"/>
      <c r="AE625" s="212"/>
      <c r="AF625" s="212"/>
      <c r="AG625" s="212" t="s">
        <v>456</v>
      </c>
      <c r="AH625" s="212"/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1" x14ac:dyDescent="0.2">
      <c r="A626" s="219"/>
      <c r="B626" s="220"/>
      <c r="C626" s="266" t="s">
        <v>585</v>
      </c>
      <c r="D626" s="260"/>
      <c r="E626" s="260"/>
      <c r="F626" s="260"/>
      <c r="G626" s="260"/>
      <c r="H626" s="223"/>
      <c r="I626" s="223"/>
      <c r="J626" s="223"/>
      <c r="K626" s="223"/>
      <c r="L626" s="223"/>
      <c r="M626" s="223"/>
      <c r="N626" s="222"/>
      <c r="O626" s="222"/>
      <c r="P626" s="222"/>
      <c r="Q626" s="222"/>
      <c r="R626" s="223"/>
      <c r="S626" s="223"/>
      <c r="T626" s="223"/>
      <c r="U626" s="223"/>
      <c r="V626" s="223"/>
      <c r="W626" s="223"/>
      <c r="X626" s="223"/>
      <c r="Y626" s="212"/>
      <c r="Z626" s="212"/>
      <c r="AA626" s="212"/>
      <c r="AB626" s="212"/>
      <c r="AC626" s="212"/>
      <c r="AD626" s="212"/>
      <c r="AE626" s="212"/>
      <c r="AF626" s="212"/>
      <c r="AG626" s="212" t="s">
        <v>178</v>
      </c>
      <c r="AH626" s="212"/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x14ac:dyDescent="0.2">
      <c r="A627" s="226" t="s">
        <v>145</v>
      </c>
      <c r="B627" s="227" t="s">
        <v>98</v>
      </c>
      <c r="C627" s="247" t="s">
        <v>99</v>
      </c>
      <c r="D627" s="228"/>
      <c r="E627" s="229"/>
      <c r="F627" s="230"/>
      <c r="G627" s="230">
        <f>SUMIF(AG628:AG661,"&lt;&gt;NOR",G628:G661)</f>
        <v>0</v>
      </c>
      <c r="H627" s="230"/>
      <c r="I627" s="230">
        <f>SUM(I628:I661)</f>
        <v>0</v>
      </c>
      <c r="J627" s="230"/>
      <c r="K627" s="230">
        <f>SUM(K628:K661)</f>
        <v>0</v>
      </c>
      <c r="L627" s="230"/>
      <c r="M627" s="230">
        <f>SUM(M628:M661)</f>
        <v>0</v>
      </c>
      <c r="N627" s="229"/>
      <c r="O627" s="229">
        <f>SUM(O628:O661)</f>
        <v>0</v>
      </c>
      <c r="P627" s="229"/>
      <c r="Q627" s="229">
        <f>SUM(Q628:Q661)</f>
        <v>9.9999999999999992E-2</v>
      </c>
      <c r="R627" s="230"/>
      <c r="S627" s="230"/>
      <c r="T627" s="231"/>
      <c r="U627" s="225"/>
      <c r="V627" s="225">
        <f>SUM(V628:V661)</f>
        <v>27.1</v>
      </c>
      <c r="W627" s="225"/>
      <c r="X627" s="225"/>
      <c r="AG627" t="s">
        <v>146</v>
      </c>
    </row>
    <row r="628" spans="1:60" outlineLevel="1" x14ac:dyDescent="0.2">
      <c r="A628" s="233">
        <v>69</v>
      </c>
      <c r="B628" s="234" t="s">
        <v>586</v>
      </c>
      <c r="C628" s="249" t="s">
        <v>587</v>
      </c>
      <c r="D628" s="235" t="s">
        <v>192</v>
      </c>
      <c r="E628" s="236">
        <v>100.02800000000001</v>
      </c>
      <c r="F628" s="237"/>
      <c r="G628" s="238">
        <f>ROUND(E628*F628,2)</f>
        <v>0</v>
      </c>
      <c r="H628" s="237"/>
      <c r="I628" s="238">
        <f>ROUND(E628*H628,2)</f>
        <v>0</v>
      </c>
      <c r="J628" s="237"/>
      <c r="K628" s="238">
        <f>ROUND(E628*J628,2)</f>
        <v>0</v>
      </c>
      <c r="L628" s="238">
        <v>21</v>
      </c>
      <c r="M628" s="238">
        <f>G628*(1+L628/100)</f>
        <v>0</v>
      </c>
      <c r="N628" s="236">
        <v>0</v>
      </c>
      <c r="O628" s="236">
        <f>ROUND(E628*N628,2)</f>
        <v>0</v>
      </c>
      <c r="P628" s="236">
        <v>8.0000000000000007E-5</v>
      </c>
      <c r="Q628" s="236">
        <f>ROUND(E628*P628,2)</f>
        <v>0.01</v>
      </c>
      <c r="R628" s="238" t="s">
        <v>588</v>
      </c>
      <c r="S628" s="238" t="s">
        <v>156</v>
      </c>
      <c r="T628" s="239" t="s">
        <v>156</v>
      </c>
      <c r="U628" s="223">
        <v>3.5000000000000003E-2</v>
      </c>
      <c r="V628" s="223">
        <f>ROUND(E628*U628,2)</f>
        <v>3.5</v>
      </c>
      <c r="W628" s="223"/>
      <c r="X628" s="223" t="s">
        <v>169</v>
      </c>
      <c r="Y628" s="212"/>
      <c r="Z628" s="212"/>
      <c r="AA628" s="212"/>
      <c r="AB628" s="212"/>
      <c r="AC628" s="212"/>
      <c r="AD628" s="212"/>
      <c r="AE628" s="212"/>
      <c r="AF628" s="212"/>
      <c r="AG628" s="212" t="s">
        <v>170</v>
      </c>
      <c r="AH628" s="212"/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1" x14ac:dyDescent="0.2">
      <c r="A629" s="219"/>
      <c r="B629" s="220"/>
      <c r="C629" s="261" t="s">
        <v>589</v>
      </c>
      <c r="D629" s="253"/>
      <c r="E629" s="254"/>
      <c r="F629" s="223"/>
      <c r="G629" s="223"/>
      <c r="H629" s="223"/>
      <c r="I629" s="223"/>
      <c r="J629" s="223"/>
      <c r="K629" s="223"/>
      <c r="L629" s="223"/>
      <c r="M629" s="223"/>
      <c r="N629" s="222"/>
      <c r="O629" s="222"/>
      <c r="P629" s="222"/>
      <c r="Q629" s="222"/>
      <c r="R629" s="223"/>
      <c r="S629" s="223"/>
      <c r="T629" s="223"/>
      <c r="U629" s="223"/>
      <c r="V629" s="223"/>
      <c r="W629" s="223"/>
      <c r="X629" s="223"/>
      <c r="Y629" s="212"/>
      <c r="Z629" s="212"/>
      <c r="AA629" s="212"/>
      <c r="AB629" s="212"/>
      <c r="AC629" s="212"/>
      <c r="AD629" s="212"/>
      <c r="AE629" s="212"/>
      <c r="AF629" s="212"/>
      <c r="AG629" s="212" t="s">
        <v>172</v>
      </c>
      <c r="AH629" s="212">
        <v>0</v>
      </c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1" x14ac:dyDescent="0.2">
      <c r="A630" s="219"/>
      <c r="B630" s="220"/>
      <c r="C630" s="261" t="s">
        <v>227</v>
      </c>
      <c r="D630" s="253"/>
      <c r="E630" s="254"/>
      <c r="F630" s="223"/>
      <c r="G630" s="223"/>
      <c r="H630" s="223"/>
      <c r="I630" s="223"/>
      <c r="J630" s="223"/>
      <c r="K630" s="223"/>
      <c r="L630" s="223"/>
      <c r="M630" s="223"/>
      <c r="N630" s="222"/>
      <c r="O630" s="222"/>
      <c r="P630" s="222"/>
      <c r="Q630" s="222"/>
      <c r="R630" s="223"/>
      <c r="S630" s="223"/>
      <c r="T630" s="223"/>
      <c r="U630" s="223"/>
      <c r="V630" s="223"/>
      <c r="W630" s="223"/>
      <c r="X630" s="223"/>
      <c r="Y630" s="212"/>
      <c r="Z630" s="212"/>
      <c r="AA630" s="212"/>
      <c r="AB630" s="212"/>
      <c r="AC630" s="212"/>
      <c r="AD630" s="212"/>
      <c r="AE630" s="212"/>
      <c r="AF630" s="212"/>
      <c r="AG630" s="212" t="s">
        <v>172</v>
      </c>
      <c r="AH630" s="212">
        <v>0</v>
      </c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outlineLevel="1" x14ac:dyDescent="0.2">
      <c r="A631" s="219"/>
      <c r="B631" s="220"/>
      <c r="C631" s="261" t="s">
        <v>590</v>
      </c>
      <c r="D631" s="253"/>
      <c r="E631" s="254">
        <v>9.9760000000000009</v>
      </c>
      <c r="F631" s="223"/>
      <c r="G631" s="223"/>
      <c r="H631" s="223"/>
      <c r="I631" s="223"/>
      <c r="J631" s="223"/>
      <c r="K631" s="223"/>
      <c r="L631" s="223"/>
      <c r="M631" s="223"/>
      <c r="N631" s="222"/>
      <c r="O631" s="222"/>
      <c r="P631" s="222"/>
      <c r="Q631" s="222"/>
      <c r="R631" s="223"/>
      <c r="S631" s="223"/>
      <c r="T631" s="223"/>
      <c r="U631" s="223"/>
      <c r="V631" s="223"/>
      <c r="W631" s="223"/>
      <c r="X631" s="223"/>
      <c r="Y631" s="212"/>
      <c r="Z631" s="212"/>
      <c r="AA631" s="212"/>
      <c r="AB631" s="212"/>
      <c r="AC631" s="212"/>
      <c r="AD631" s="212"/>
      <c r="AE631" s="212"/>
      <c r="AF631" s="212"/>
      <c r="AG631" s="212" t="s">
        <v>172</v>
      </c>
      <c r="AH631" s="212">
        <v>0</v>
      </c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1" x14ac:dyDescent="0.2">
      <c r="A632" s="219"/>
      <c r="B632" s="220"/>
      <c r="C632" s="261" t="s">
        <v>232</v>
      </c>
      <c r="D632" s="253"/>
      <c r="E632" s="254"/>
      <c r="F632" s="223"/>
      <c r="G632" s="223"/>
      <c r="H632" s="223"/>
      <c r="I632" s="223"/>
      <c r="J632" s="223"/>
      <c r="K632" s="223"/>
      <c r="L632" s="223"/>
      <c r="M632" s="223"/>
      <c r="N632" s="222"/>
      <c r="O632" s="222"/>
      <c r="P632" s="222"/>
      <c r="Q632" s="222"/>
      <c r="R632" s="223"/>
      <c r="S632" s="223"/>
      <c r="T632" s="223"/>
      <c r="U632" s="223"/>
      <c r="V632" s="223"/>
      <c r="W632" s="223"/>
      <c r="X632" s="223"/>
      <c r="Y632" s="212"/>
      <c r="Z632" s="212"/>
      <c r="AA632" s="212"/>
      <c r="AB632" s="212"/>
      <c r="AC632" s="212"/>
      <c r="AD632" s="212"/>
      <c r="AE632" s="212"/>
      <c r="AF632" s="212"/>
      <c r="AG632" s="212" t="s">
        <v>172</v>
      </c>
      <c r="AH632" s="212">
        <v>0</v>
      </c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1" x14ac:dyDescent="0.2">
      <c r="A633" s="219"/>
      <c r="B633" s="220"/>
      <c r="C633" s="261" t="s">
        <v>591</v>
      </c>
      <c r="D633" s="253"/>
      <c r="E633" s="254">
        <v>9.1760000000000002</v>
      </c>
      <c r="F633" s="223"/>
      <c r="G633" s="223"/>
      <c r="H633" s="223"/>
      <c r="I633" s="223"/>
      <c r="J633" s="223"/>
      <c r="K633" s="223"/>
      <c r="L633" s="223"/>
      <c r="M633" s="223"/>
      <c r="N633" s="222"/>
      <c r="O633" s="222"/>
      <c r="P633" s="222"/>
      <c r="Q633" s="222"/>
      <c r="R633" s="223"/>
      <c r="S633" s="223"/>
      <c r="T633" s="223"/>
      <c r="U633" s="223"/>
      <c r="V633" s="223"/>
      <c r="W633" s="223"/>
      <c r="X633" s="223"/>
      <c r="Y633" s="212"/>
      <c r="Z633" s="212"/>
      <c r="AA633" s="212"/>
      <c r="AB633" s="212"/>
      <c r="AC633" s="212"/>
      <c r="AD633" s="212"/>
      <c r="AE633" s="212"/>
      <c r="AF633" s="212"/>
      <c r="AG633" s="212" t="s">
        <v>172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outlineLevel="1" x14ac:dyDescent="0.2">
      <c r="A634" s="219"/>
      <c r="B634" s="220"/>
      <c r="C634" s="261" t="s">
        <v>206</v>
      </c>
      <c r="D634" s="253"/>
      <c r="E634" s="254"/>
      <c r="F634" s="223"/>
      <c r="G634" s="223"/>
      <c r="H634" s="223"/>
      <c r="I634" s="223"/>
      <c r="J634" s="223"/>
      <c r="K634" s="223"/>
      <c r="L634" s="223"/>
      <c r="M634" s="223"/>
      <c r="N634" s="222"/>
      <c r="O634" s="222"/>
      <c r="P634" s="222"/>
      <c r="Q634" s="222"/>
      <c r="R634" s="223"/>
      <c r="S634" s="223"/>
      <c r="T634" s="223"/>
      <c r="U634" s="223"/>
      <c r="V634" s="223"/>
      <c r="W634" s="223"/>
      <c r="X634" s="223"/>
      <c r="Y634" s="212"/>
      <c r="Z634" s="212"/>
      <c r="AA634" s="212"/>
      <c r="AB634" s="212"/>
      <c r="AC634" s="212"/>
      <c r="AD634" s="212"/>
      <c r="AE634" s="212"/>
      <c r="AF634" s="212"/>
      <c r="AG634" s="212" t="s">
        <v>172</v>
      </c>
      <c r="AH634" s="212">
        <v>0</v>
      </c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1" x14ac:dyDescent="0.2">
      <c r="A635" s="219"/>
      <c r="B635" s="220"/>
      <c r="C635" s="261" t="s">
        <v>592</v>
      </c>
      <c r="D635" s="253"/>
      <c r="E635" s="254">
        <v>10.076000000000001</v>
      </c>
      <c r="F635" s="223"/>
      <c r="G635" s="223"/>
      <c r="H635" s="223"/>
      <c r="I635" s="223"/>
      <c r="J635" s="223"/>
      <c r="K635" s="223"/>
      <c r="L635" s="223"/>
      <c r="M635" s="223"/>
      <c r="N635" s="222"/>
      <c r="O635" s="222"/>
      <c r="P635" s="222"/>
      <c r="Q635" s="222"/>
      <c r="R635" s="223"/>
      <c r="S635" s="223"/>
      <c r="T635" s="223"/>
      <c r="U635" s="223"/>
      <c r="V635" s="223"/>
      <c r="W635" s="223"/>
      <c r="X635" s="223"/>
      <c r="Y635" s="212"/>
      <c r="Z635" s="212"/>
      <c r="AA635" s="212"/>
      <c r="AB635" s="212"/>
      <c r="AC635" s="212"/>
      <c r="AD635" s="212"/>
      <c r="AE635" s="212"/>
      <c r="AF635" s="212"/>
      <c r="AG635" s="212" t="s">
        <v>172</v>
      </c>
      <c r="AH635" s="212">
        <v>0</v>
      </c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outlineLevel="1" x14ac:dyDescent="0.2">
      <c r="A636" s="219"/>
      <c r="B636" s="220"/>
      <c r="C636" s="261" t="s">
        <v>527</v>
      </c>
      <c r="D636" s="253"/>
      <c r="E636" s="254"/>
      <c r="F636" s="223"/>
      <c r="G636" s="223"/>
      <c r="H636" s="223"/>
      <c r="I636" s="223"/>
      <c r="J636" s="223"/>
      <c r="K636" s="223"/>
      <c r="L636" s="223"/>
      <c r="M636" s="223"/>
      <c r="N636" s="222"/>
      <c r="O636" s="222"/>
      <c r="P636" s="222"/>
      <c r="Q636" s="222"/>
      <c r="R636" s="223"/>
      <c r="S636" s="223"/>
      <c r="T636" s="223"/>
      <c r="U636" s="223"/>
      <c r="V636" s="223"/>
      <c r="W636" s="223"/>
      <c r="X636" s="223"/>
      <c r="Y636" s="212"/>
      <c r="Z636" s="212"/>
      <c r="AA636" s="212"/>
      <c r="AB636" s="212"/>
      <c r="AC636" s="212"/>
      <c r="AD636" s="212"/>
      <c r="AE636" s="212"/>
      <c r="AF636" s="212"/>
      <c r="AG636" s="212" t="s">
        <v>172</v>
      </c>
      <c r="AH636" s="212">
        <v>0</v>
      </c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12"/>
      <c r="BB636" s="212"/>
      <c r="BC636" s="212"/>
      <c r="BD636" s="212"/>
      <c r="BE636" s="212"/>
      <c r="BF636" s="212"/>
      <c r="BG636" s="212"/>
      <c r="BH636" s="212"/>
    </row>
    <row r="637" spans="1:60" outlineLevel="1" x14ac:dyDescent="0.2">
      <c r="A637" s="219"/>
      <c r="B637" s="220"/>
      <c r="C637" s="261" t="s">
        <v>593</v>
      </c>
      <c r="D637" s="253"/>
      <c r="E637" s="254">
        <v>18.164000000000001</v>
      </c>
      <c r="F637" s="223"/>
      <c r="G637" s="223"/>
      <c r="H637" s="223"/>
      <c r="I637" s="223"/>
      <c r="J637" s="223"/>
      <c r="K637" s="223"/>
      <c r="L637" s="223"/>
      <c r="M637" s="223"/>
      <c r="N637" s="222"/>
      <c r="O637" s="222"/>
      <c r="P637" s="222"/>
      <c r="Q637" s="222"/>
      <c r="R637" s="223"/>
      <c r="S637" s="223"/>
      <c r="T637" s="223"/>
      <c r="U637" s="223"/>
      <c r="V637" s="223"/>
      <c r="W637" s="223"/>
      <c r="X637" s="223"/>
      <c r="Y637" s="212"/>
      <c r="Z637" s="212"/>
      <c r="AA637" s="212"/>
      <c r="AB637" s="212"/>
      <c r="AC637" s="212"/>
      <c r="AD637" s="212"/>
      <c r="AE637" s="212"/>
      <c r="AF637" s="212"/>
      <c r="AG637" s="212" t="s">
        <v>172</v>
      </c>
      <c r="AH637" s="212">
        <v>0</v>
      </c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outlineLevel="1" x14ac:dyDescent="0.2">
      <c r="A638" s="219"/>
      <c r="B638" s="220"/>
      <c r="C638" s="261" t="s">
        <v>260</v>
      </c>
      <c r="D638" s="253"/>
      <c r="E638" s="254"/>
      <c r="F638" s="223"/>
      <c r="G638" s="223"/>
      <c r="H638" s="223"/>
      <c r="I638" s="223"/>
      <c r="J638" s="223"/>
      <c r="K638" s="223"/>
      <c r="L638" s="223"/>
      <c r="M638" s="223"/>
      <c r="N638" s="222"/>
      <c r="O638" s="222"/>
      <c r="P638" s="222"/>
      <c r="Q638" s="222"/>
      <c r="R638" s="223"/>
      <c r="S638" s="223"/>
      <c r="T638" s="223"/>
      <c r="U638" s="223"/>
      <c r="V638" s="223"/>
      <c r="W638" s="223"/>
      <c r="X638" s="223"/>
      <c r="Y638" s="212"/>
      <c r="Z638" s="212"/>
      <c r="AA638" s="212"/>
      <c r="AB638" s="212"/>
      <c r="AC638" s="212"/>
      <c r="AD638" s="212"/>
      <c r="AE638" s="212"/>
      <c r="AF638" s="212"/>
      <c r="AG638" s="212" t="s">
        <v>172</v>
      </c>
      <c r="AH638" s="212">
        <v>0</v>
      </c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1" x14ac:dyDescent="0.2">
      <c r="A639" s="219"/>
      <c r="B639" s="220"/>
      <c r="C639" s="261" t="s">
        <v>594</v>
      </c>
      <c r="D639" s="253"/>
      <c r="E639" s="254">
        <v>13.836</v>
      </c>
      <c r="F639" s="223"/>
      <c r="G639" s="223"/>
      <c r="H639" s="223"/>
      <c r="I639" s="223"/>
      <c r="J639" s="223"/>
      <c r="K639" s="223"/>
      <c r="L639" s="223"/>
      <c r="M639" s="223"/>
      <c r="N639" s="222"/>
      <c r="O639" s="222"/>
      <c r="P639" s="222"/>
      <c r="Q639" s="222"/>
      <c r="R639" s="223"/>
      <c r="S639" s="223"/>
      <c r="T639" s="223"/>
      <c r="U639" s="223"/>
      <c r="V639" s="223"/>
      <c r="W639" s="223"/>
      <c r="X639" s="223"/>
      <c r="Y639" s="212"/>
      <c r="Z639" s="212"/>
      <c r="AA639" s="212"/>
      <c r="AB639" s="212"/>
      <c r="AC639" s="212"/>
      <c r="AD639" s="212"/>
      <c r="AE639" s="212"/>
      <c r="AF639" s="212"/>
      <c r="AG639" s="212" t="s">
        <v>172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outlineLevel="1" x14ac:dyDescent="0.2">
      <c r="A640" s="219"/>
      <c r="B640" s="220"/>
      <c r="C640" s="261" t="s">
        <v>595</v>
      </c>
      <c r="D640" s="253"/>
      <c r="E640" s="254"/>
      <c r="F640" s="223"/>
      <c r="G640" s="223"/>
      <c r="H640" s="223"/>
      <c r="I640" s="223"/>
      <c r="J640" s="223"/>
      <c r="K640" s="223"/>
      <c r="L640" s="223"/>
      <c r="M640" s="223"/>
      <c r="N640" s="222"/>
      <c r="O640" s="222"/>
      <c r="P640" s="222"/>
      <c r="Q640" s="222"/>
      <c r="R640" s="223"/>
      <c r="S640" s="223"/>
      <c r="T640" s="223"/>
      <c r="U640" s="223"/>
      <c r="V640" s="223"/>
      <c r="W640" s="223"/>
      <c r="X640" s="223"/>
      <c r="Y640" s="212"/>
      <c r="Z640" s="212"/>
      <c r="AA640" s="212"/>
      <c r="AB640" s="212"/>
      <c r="AC640" s="212"/>
      <c r="AD640" s="212"/>
      <c r="AE640" s="212"/>
      <c r="AF640" s="212"/>
      <c r="AG640" s="212" t="s">
        <v>172</v>
      </c>
      <c r="AH640" s="212">
        <v>0</v>
      </c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1" x14ac:dyDescent="0.2">
      <c r="A641" s="219"/>
      <c r="B641" s="220"/>
      <c r="C641" s="261" t="s">
        <v>596</v>
      </c>
      <c r="D641" s="253"/>
      <c r="E641" s="254">
        <v>17.635999999999999</v>
      </c>
      <c r="F641" s="223"/>
      <c r="G641" s="223"/>
      <c r="H641" s="223"/>
      <c r="I641" s="223"/>
      <c r="J641" s="223"/>
      <c r="K641" s="223"/>
      <c r="L641" s="223"/>
      <c r="M641" s="223"/>
      <c r="N641" s="222"/>
      <c r="O641" s="222"/>
      <c r="P641" s="222"/>
      <c r="Q641" s="222"/>
      <c r="R641" s="223"/>
      <c r="S641" s="223"/>
      <c r="T641" s="223"/>
      <c r="U641" s="223"/>
      <c r="V641" s="223"/>
      <c r="W641" s="223"/>
      <c r="X641" s="223"/>
      <c r="Y641" s="212"/>
      <c r="Z641" s="212"/>
      <c r="AA641" s="212"/>
      <c r="AB641" s="212"/>
      <c r="AC641" s="212"/>
      <c r="AD641" s="212"/>
      <c r="AE641" s="212"/>
      <c r="AF641" s="212"/>
      <c r="AG641" s="212" t="s">
        <v>172</v>
      </c>
      <c r="AH641" s="212">
        <v>0</v>
      </c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1" x14ac:dyDescent="0.2">
      <c r="A642" s="219"/>
      <c r="B642" s="220"/>
      <c r="C642" s="261" t="s">
        <v>597</v>
      </c>
      <c r="D642" s="253"/>
      <c r="E642" s="254"/>
      <c r="F642" s="223"/>
      <c r="G642" s="223"/>
      <c r="H642" s="223"/>
      <c r="I642" s="223"/>
      <c r="J642" s="223"/>
      <c r="K642" s="223"/>
      <c r="L642" s="223"/>
      <c r="M642" s="223"/>
      <c r="N642" s="222"/>
      <c r="O642" s="222"/>
      <c r="P642" s="222"/>
      <c r="Q642" s="222"/>
      <c r="R642" s="223"/>
      <c r="S642" s="223"/>
      <c r="T642" s="223"/>
      <c r="U642" s="223"/>
      <c r="V642" s="223"/>
      <c r="W642" s="223"/>
      <c r="X642" s="223"/>
      <c r="Y642" s="212"/>
      <c r="Z642" s="212"/>
      <c r="AA642" s="212"/>
      <c r="AB642" s="212"/>
      <c r="AC642" s="212"/>
      <c r="AD642" s="212"/>
      <c r="AE642" s="212"/>
      <c r="AF642" s="212"/>
      <c r="AG642" s="212" t="s">
        <v>172</v>
      </c>
      <c r="AH642" s="212">
        <v>0</v>
      </c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1" x14ac:dyDescent="0.2">
      <c r="A643" s="219"/>
      <c r="B643" s="220"/>
      <c r="C643" s="261" t="s">
        <v>598</v>
      </c>
      <c r="D643" s="253"/>
      <c r="E643" s="254">
        <v>21.164000000000001</v>
      </c>
      <c r="F643" s="223"/>
      <c r="G643" s="223"/>
      <c r="H643" s="223"/>
      <c r="I643" s="223"/>
      <c r="J643" s="223"/>
      <c r="K643" s="223"/>
      <c r="L643" s="223"/>
      <c r="M643" s="223"/>
      <c r="N643" s="222"/>
      <c r="O643" s="222"/>
      <c r="P643" s="222"/>
      <c r="Q643" s="222"/>
      <c r="R643" s="223"/>
      <c r="S643" s="223"/>
      <c r="T643" s="223"/>
      <c r="U643" s="223"/>
      <c r="V643" s="223"/>
      <c r="W643" s="223"/>
      <c r="X643" s="223"/>
      <c r="Y643" s="212"/>
      <c r="Z643" s="212"/>
      <c r="AA643" s="212"/>
      <c r="AB643" s="212"/>
      <c r="AC643" s="212"/>
      <c r="AD643" s="212"/>
      <c r="AE643" s="212"/>
      <c r="AF643" s="212"/>
      <c r="AG643" s="212" t="s">
        <v>172</v>
      </c>
      <c r="AH643" s="212">
        <v>0</v>
      </c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ht="22.5" outlineLevel="1" x14ac:dyDescent="0.2">
      <c r="A644" s="233">
        <v>70</v>
      </c>
      <c r="B644" s="234" t="s">
        <v>599</v>
      </c>
      <c r="C644" s="249" t="s">
        <v>600</v>
      </c>
      <c r="D644" s="235" t="s">
        <v>176</v>
      </c>
      <c r="E644" s="236">
        <v>92.561400000000006</v>
      </c>
      <c r="F644" s="237"/>
      <c r="G644" s="238">
        <f>ROUND(E644*F644,2)</f>
        <v>0</v>
      </c>
      <c r="H644" s="237"/>
      <c r="I644" s="238">
        <f>ROUND(E644*H644,2)</f>
        <v>0</v>
      </c>
      <c r="J644" s="237"/>
      <c r="K644" s="238">
        <f>ROUND(E644*J644,2)</f>
        <v>0</v>
      </c>
      <c r="L644" s="238">
        <v>21</v>
      </c>
      <c r="M644" s="238">
        <f>G644*(1+L644/100)</f>
        <v>0</v>
      </c>
      <c r="N644" s="236">
        <v>0</v>
      </c>
      <c r="O644" s="236">
        <f>ROUND(E644*N644,2)</f>
        <v>0</v>
      </c>
      <c r="P644" s="236">
        <v>1E-3</v>
      </c>
      <c r="Q644" s="236">
        <f>ROUND(E644*P644,2)</f>
        <v>0.09</v>
      </c>
      <c r="R644" s="238" t="s">
        <v>588</v>
      </c>
      <c r="S644" s="238" t="s">
        <v>156</v>
      </c>
      <c r="T644" s="239" t="s">
        <v>156</v>
      </c>
      <c r="U644" s="223">
        <v>0.255</v>
      </c>
      <c r="V644" s="223">
        <f>ROUND(E644*U644,2)</f>
        <v>23.6</v>
      </c>
      <c r="W644" s="223"/>
      <c r="X644" s="223" t="s">
        <v>169</v>
      </c>
      <c r="Y644" s="212"/>
      <c r="Z644" s="212"/>
      <c r="AA644" s="212"/>
      <c r="AB644" s="212"/>
      <c r="AC644" s="212"/>
      <c r="AD644" s="212"/>
      <c r="AE644" s="212"/>
      <c r="AF644" s="212"/>
      <c r="AG644" s="212" t="s">
        <v>170</v>
      </c>
      <c r="AH644" s="212"/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1" x14ac:dyDescent="0.2">
      <c r="A645" s="219"/>
      <c r="B645" s="220"/>
      <c r="C645" s="261" t="s">
        <v>589</v>
      </c>
      <c r="D645" s="253"/>
      <c r="E645" s="254"/>
      <c r="F645" s="223"/>
      <c r="G645" s="223"/>
      <c r="H645" s="223"/>
      <c r="I645" s="223"/>
      <c r="J645" s="223"/>
      <c r="K645" s="223"/>
      <c r="L645" s="223"/>
      <c r="M645" s="223"/>
      <c r="N645" s="222"/>
      <c r="O645" s="222"/>
      <c r="P645" s="222"/>
      <c r="Q645" s="222"/>
      <c r="R645" s="223"/>
      <c r="S645" s="223"/>
      <c r="T645" s="223"/>
      <c r="U645" s="223"/>
      <c r="V645" s="223"/>
      <c r="W645" s="223"/>
      <c r="X645" s="223"/>
      <c r="Y645" s="212"/>
      <c r="Z645" s="212"/>
      <c r="AA645" s="212"/>
      <c r="AB645" s="212"/>
      <c r="AC645" s="212"/>
      <c r="AD645" s="212"/>
      <c r="AE645" s="212"/>
      <c r="AF645" s="212"/>
      <c r="AG645" s="212" t="s">
        <v>172</v>
      </c>
      <c r="AH645" s="212">
        <v>0</v>
      </c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outlineLevel="1" x14ac:dyDescent="0.2">
      <c r="A646" s="219"/>
      <c r="B646" s="220"/>
      <c r="C646" s="261" t="s">
        <v>227</v>
      </c>
      <c r="D646" s="253"/>
      <c r="E646" s="254"/>
      <c r="F646" s="223"/>
      <c r="G646" s="223"/>
      <c r="H646" s="223"/>
      <c r="I646" s="223"/>
      <c r="J646" s="223"/>
      <c r="K646" s="223"/>
      <c r="L646" s="223"/>
      <c r="M646" s="223"/>
      <c r="N646" s="222"/>
      <c r="O646" s="222"/>
      <c r="P646" s="222"/>
      <c r="Q646" s="222"/>
      <c r="R646" s="223"/>
      <c r="S646" s="223"/>
      <c r="T646" s="223"/>
      <c r="U646" s="223"/>
      <c r="V646" s="223"/>
      <c r="W646" s="223"/>
      <c r="X646" s="223"/>
      <c r="Y646" s="212"/>
      <c r="Z646" s="212"/>
      <c r="AA646" s="212"/>
      <c r="AB646" s="212"/>
      <c r="AC646" s="212"/>
      <c r="AD646" s="212"/>
      <c r="AE646" s="212"/>
      <c r="AF646" s="212"/>
      <c r="AG646" s="212" t="s">
        <v>172</v>
      </c>
      <c r="AH646" s="212">
        <v>0</v>
      </c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1" x14ac:dyDescent="0.2">
      <c r="A647" s="219"/>
      <c r="B647" s="220"/>
      <c r="C647" s="261" t="s">
        <v>601</v>
      </c>
      <c r="D647" s="253"/>
      <c r="E647" s="254">
        <v>6.0228999999999999</v>
      </c>
      <c r="F647" s="223"/>
      <c r="G647" s="223"/>
      <c r="H647" s="223"/>
      <c r="I647" s="223"/>
      <c r="J647" s="223"/>
      <c r="K647" s="223"/>
      <c r="L647" s="223"/>
      <c r="M647" s="223"/>
      <c r="N647" s="222"/>
      <c r="O647" s="222"/>
      <c r="P647" s="222"/>
      <c r="Q647" s="222"/>
      <c r="R647" s="223"/>
      <c r="S647" s="223"/>
      <c r="T647" s="223"/>
      <c r="U647" s="223"/>
      <c r="V647" s="223"/>
      <c r="W647" s="223"/>
      <c r="X647" s="223"/>
      <c r="Y647" s="212"/>
      <c r="Z647" s="212"/>
      <c r="AA647" s="212"/>
      <c r="AB647" s="212"/>
      <c r="AC647" s="212"/>
      <c r="AD647" s="212"/>
      <c r="AE647" s="212"/>
      <c r="AF647" s="212"/>
      <c r="AG647" s="212" t="s">
        <v>172</v>
      </c>
      <c r="AH647" s="212">
        <v>0</v>
      </c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1" x14ac:dyDescent="0.2">
      <c r="A648" s="219"/>
      <c r="B648" s="220"/>
      <c r="C648" s="261" t="s">
        <v>232</v>
      </c>
      <c r="D648" s="253"/>
      <c r="E648" s="254"/>
      <c r="F648" s="223"/>
      <c r="G648" s="223"/>
      <c r="H648" s="223"/>
      <c r="I648" s="223"/>
      <c r="J648" s="223"/>
      <c r="K648" s="223"/>
      <c r="L648" s="223"/>
      <c r="M648" s="223"/>
      <c r="N648" s="222"/>
      <c r="O648" s="222"/>
      <c r="P648" s="222"/>
      <c r="Q648" s="222"/>
      <c r="R648" s="223"/>
      <c r="S648" s="223"/>
      <c r="T648" s="223"/>
      <c r="U648" s="223"/>
      <c r="V648" s="223"/>
      <c r="W648" s="223"/>
      <c r="X648" s="223"/>
      <c r="Y648" s="212"/>
      <c r="Z648" s="212"/>
      <c r="AA648" s="212"/>
      <c r="AB648" s="212"/>
      <c r="AC648" s="212"/>
      <c r="AD648" s="212"/>
      <c r="AE648" s="212"/>
      <c r="AF648" s="212"/>
      <c r="AG648" s="212" t="s">
        <v>172</v>
      </c>
      <c r="AH648" s="212">
        <v>0</v>
      </c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1" x14ac:dyDescent="0.2">
      <c r="A649" s="219"/>
      <c r="B649" s="220"/>
      <c r="C649" s="261" t="s">
        <v>602</v>
      </c>
      <c r="D649" s="253"/>
      <c r="E649" s="254">
        <v>4.8476999999999997</v>
      </c>
      <c r="F649" s="223"/>
      <c r="G649" s="223"/>
      <c r="H649" s="223"/>
      <c r="I649" s="223"/>
      <c r="J649" s="223"/>
      <c r="K649" s="223"/>
      <c r="L649" s="223"/>
      <c r="M649" s="223"/>
      <c r="N649" s="222"/>
      <c r="O649" s="222"/>
      <c r="P649" s="222"/>
      <c r="Q649" s="222"/>
      <c r="R649" s="223"/>
      <c r="S649" s="223"/>
      <c r="T649" s="223"/>
      <c r="U649" s="223"/>
      <c r="V649" s="223"/>
      <c r="W649" s="223"/>
      <c r="X649" s="223"/>
      <c r="Y649" s="212"/>
      <c r="Z649" s="212"/>
      <c r="AA649" s="212"/>
      <c r="AB649" s="212"/>
      <c r="AC649" s="212"/>
      <c r="AD649" s="212"/>
      <c r="AE649" s="212"/>
      <c r="AF649" s="212"/>
      <c r="AG649" s="212" t="s">
        <v>172</v>
      </c>
      <c r="AH649" s="212">
        <v>0</v>
      </c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1" x14ac:dyDescent="0.2">
      <c r="A650" s="219"/>
      <c r="B650" s="220"/>
      <c r="C650" s="261" t="s">
        <v>206</v>
      </c>
      <c r="D650" s="253"/>
      <c r="E650" s="254"/>
      <c r="F650" s="223"/>
      <c r="G650" s="223"/>
      <c r="H650" s="223"/>
      <c r="I650" s="223"/>
      <c r="J650" s="223"/>
      <c r="K650" s="223"/>
      <c r="L650" s="223"/>
      <c r="M650" s="223"/>
      <c r="N650" s="222"/>
      <c r="O650" s="222"/>
      <c r="P650" s="222"/>
      <c r="Q650" s="222"/>
      <c r="R650" s="223"/>
      <c r="S650" s="223"/>
      <c r="T650" s="223"/>
      <c r="U650" s="223"/>
      <c r="V650" s="223"/>
      <c r="W650" s="223"/>
      <c r="X650" s="223"/>
      <c r="Y650" s="212"/>
      <c r="Z650" s="212"/>
      <c r="AA650" s="212"/>
      <c r="AB650" s="212"/>
      <c r="AC650" s="212"/>
      <c r="AD650" s="212"/>
      <c r="AE650" s="212"/>
      <c r="AF650" s="212"/>
      <c r="AG650" s="212" t="s">
        <v>172</v>
      </c>
      <c r="AH650" s="212">
        <v>0</v>
      </c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1" x14ac:dyDescent="0.2">
      <c r="A651" s="219"/>
      <c r="B651" s="220"/>
      <c r="C651" s="261" t="s">
        <v>603</v>
      </c>
      <c r="D651" s="253"/>
      <c r="E651" s="254">
        <v>6.1698000000000004</v>
      </c>
      <c r="F651" s="223"/>
      <c r="G651" s="223"/>
      <c r="H651" s="223"/>
      <c r="I651" s="223"/>
      <c r="J651" s="223"/>
      <c r="K651" s="223"/>
      <c r="L651" s="223"/>
      <c r="M651" s="223"/>
      <c r="N651" s="222"/>
      <c r="O651" s="222"/>
      <c r="P651" s="222"/>
      <c r="Q651" s="222"/>
      <c r="R651" s="223"/>
      <c r="S651" s="223"/>
      <c r="T651" s="223"/>
      <c r="U651" s="223"/>
      <c r="V651" s="223"/>
      <c r="W651" s="223"/>
      <c r="X651" s="223"/>
      <c r="Y651" s="212"/>
      <c r="Z651" s="212"/>
      <c r="AA651" s="212"/>
      <c r="AB651" s="212"/>
      <c r="AC651" s="212"/>
      <c r="AD651" s="212"/>
      <c r="AE651" s="212"/>
      <c r="AF651" s="212"/>
      <c r="AG651" s="212" t="s">
        <v>172</v>
      </c>
      <c r="AH651" s="212">
        <v>0</v>
      </c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1" x14ac:dyDescent="0.2">
      <c r="A652" s="219"/>
      <c r="B652" s="220"/>
      <c r="C652" s="261" t="s">
        <v>527</v>
      </c>
      <c r="D652" s="253"/>
      <c r="E652" s="254"/>
      <c r="F652" s="223"/>
      <c r="G652" s="223"/>
      <c r="H652" s="223"/>
      <c r="I652" s="223"/>
      <c r="J652" s="223"/>
      <c r="K652" s="223"/>
      <c r="L652" s="223"/>
      <c r="M652" s="223"/>
      <c r="N652" s="222"/>
      <c r="O652" s="222"/>
      <c r="P652" s="222"/>
      <c r="Q652" s="222"/>
      <c r="R652" s="223"/>
      <c r="S652" s="223"/>
      <c r="T652" s="223"/>
      <c r="U652" s="223"/>
      <c r="V652" s="223"/>
      <c r="W652" s="223"/>
      <c r="X652" s="223"/>
      <c r="Y652" s="212"/>
      <c r="Z652" s="212"/>
      <c r="AA652" s="212"/>
      <c r="AB652" s="212"/>
      <c r="AC652" s="212"/>
      <c r="AD652" s="212"/>
      <c r="AE652" s="212"/>
      <c r="AF652" s="212"/>
      <c r="AG652" s="212" t="s">
        <v>172</v>
      </c>
      <c r="AH652" s="212">
        <v>0</v>
      </c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1" x14ac:dyDescent="0.2">
      <c r="A653" s="219"/>
      <c r="B653" s="220"/>
      <c r="C653" s="261" t="s">
        <v>604</v>
      </c>
      <c r="D653" s="253"/>
      <c r="E653" s="254">
        <v>19.8828</v>
      </c>
      <c r="F653" s="223"/>
      <c r="G653" s="223"/>
      <c r="H653" s="223"/>
      <c r="I653" s="223"/>
      <c r="J653" s="223"/>
      <c r="K653" s="223"/>
      <c r="L653" s="223"/>
      <c r="M653" s="223"/>
      <c r="N653" s="222"/>
      <c r="O653" s="222"/>
      <c r="P653" s="222"/>
      <c r="Q653" s="222"/>
      <c r="R653" s="223"/>
      <c r="S653" s="223"/>
      <c r="T653" s="223"/>
      <c r="U653" s="223"/>
      <c r="V653" s="223"/>
      <c r="W653" s="223"/>
      <c r="X653" s="223"/>
      <c r="Y653" s="212"/>
      <c r="Z653" s="212"/>
      <c r="AA653" s="212"/>
      <c r="AB653" s="212"/>
      <c r="AC653" s="212"/>
      <c r="AD653" s="212"/>
      <c r="AE653" s="212"/>
      <c r="AF653" s="212"/>
      <c r="AG653" s="212" t="s">
        <v>172</v>
      </c>
      <c r="AH653" s="212">
        <v>0</v>
      </c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1" x14ac:dyDescent="0.2">
      <c r="A654" s="219"/>
      <c r="B654" s="220"/>
      <c r="C654" s="261" t="s">
        <v>260</v>
      </c>
      <c r="D654" s="253"/>
      <c r="E654" s="254"/>
      <c r="F654" s="223"/>
      <c r="G654" s="223"/>
      <c r="H654" s="223"/>
      <c r="I654" s="223"/>
      <c r="J654" s="223"/>
      <c r="K654" s="223"/>
      <c r="L654" s="223"/>
      <c r="M654" s="223"/>
      <c r="N654" s="222"/>
      <c r="O654" s="222"/>
      <c r="P654" s="222"/>
      <c r="Q654" s="222"/>
      <c r="R654" s="223"/>
      <c r="S654" s="223"/>
      <c r="T654" s="223"/>
      <c r="U654" s="223"/>
      <c r="V654" s="223"/>
      <c r="W654" s="223"/>
      <c r="X654" s="223"/>
      <c r="Y654" s="212"/>
      <c r="Z654" s="212"/>
      <c r="AA654" s="212"/>
      <c r="AB654" s="212"/>
      <c r="AC654" s="212"/>
      <c r="AD654" s="212"/>
      <c r="AE654" s="212"/>
      <c r="AF654" s="212"/>
      <c r="AG654" s="212" t="s">
        <v>172</v>
      </c>
      <c r="AH654" s="212">
        <v>0</v>
      </c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1" x14ac:dyDescent="0.2">
      <c r="A655" s="219"/>
      <c r="B655" s="220"/>
      <c r="C655" s="261" t="s">
        <v>605</v>
      </c>
      <c r="D655" s="253"/>
      <c r="E655" s="254">
        <v>8.8705999999999996</v>
      </c>
      <c r="F655" s="223"/>
      <c r="G655" s="223"/>
      <c r="H655" s="223"/>
      <c r="I655" s="223"/>
      <c r="J655" s="223"/>
      <c r="K655" s="223"/>
      <c r="L655" s="223"/>
      <c r="M655" s="223"/>
      <c r="N655" s="222"/>
      <c r="O655" s="222"/>
      <c r="P655" s="222"/>
      <c r="Q655" s="222"/>
      <c r="R655" s="223"/>
      <c r="S655" s="223"/>
      <c r="T655" s="223"/>
      <c r="U655" s="223"/>
      <c r="V655" s="223"/>
      <c r="W655" s="223"/>
      <c r="X655" s="223"/>
      <c r="Y655" s="212"/>
      <c r="Z655" s="212"/>
      <c r="AA655" s="212"/>
      <c r="AB655" s="212"/>
      <c r="AC655" s="212"/>
      <c r="AD655" s="212"/>
      <c r="AE655" s="212"/>
      <c r="AF655" s="212"/>
      <c r="AG655" s="212" t="s">
        <v>172</v>
      </c>
      <c r="AH655" s="212">
        <v>0</v>
      </c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1" x14ac:dyDescent="0.2">
      <c r="A656" s="219"/>
      <c r="B656" s="220"/>
      <c r="C656" s="261" t="s">
        <v>595</v>
      </c>
      <c r="D656" s="253"/>
      <c r="E656" s="254"/>
      <c r="F656" s="223"/>
      <c r="G656" s="223"/>
      <c r="H656" s="223"/>
      <c r="I656" s="223"/>
      <c r="J656" s="223"/>
      <c r="K656" s="223"/>
      <c r="L656" s="223"/>
      <c r="M656" s="223"/>
      <c r="N656" s="222"/>
      <c r="O656" s="222"/>
      <c r="P656" s="222"/>
      <c r="Q656" s="222"/>
      <c r="R656" s="223"/>
      <c r="S656" s="223"/>
      <c r="T656" s="223"/>
      <c r="U656" s="223"/>
      <c r="V656" s="223"/>
      <c r="W656" s="223"/>
      <c r="X656" s="223"/>
      <c r="Y656" s="212"/>
      <c r="Z656" s="212"/>
      <c r="AA656" s="212"/>
      <c r="AB656" s="212"/>
      <c r="AC656" s="212"/>
      <c r="AD656" s="212"/>
      <c r="AE656" s="212"/>
      <c r="AF656" s="212"/>
      <c r="AG656" s="212" t="s">
        <v>172</v>
      </c>
      <c r="AH656" s="212">
        <v>0</v>
      </c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1" x14ac:dyDescent="0.2">
      <c r="A657" s="219"/>
      <c r="B657" s="220"/>
      <c r="C657" s="261" t="s">
        <v>606</v>
      </c>
      <c r="D657" s="253"/>
      <c r="E657" s="254">
        <v>18.784800000000001</v>
      </c>
      <c r="F657" s="223"/>
      <c r="G657" s="223"/>
      <c r="H657" s="223"/>
      <c r="I657" s="223"/>
      <c r="J657" s="223"/>
      <c r="K657" s="223"/>
      <c r="L657" s="223"/>
      <c r="M657" s="223"/>
      <c r="N657" s="222"/>
      <c r="O657" s="222"/>
      <c r="P657" s="222"/>
      <c r="Q657" s="222"/>
      <c r="R657" s="223"/>
      <c r="S657" s="223"/>
      <c r="T657" s="223"/>
      <c r="U657" s="223"/>
      <c r="V657" s="223"/>
      <c r="W657" s="223"/>
      <c r="X657" s="223"/>
      <c r="Y657" s="212"/>
      <c r="Z657" s="212"/>
      <c r="AA657" s="212"/>
      <c r="AB657" s="212"/>
      <c r="AC657" s="212"/>
      <c r="AD657" s="212"/>
      <c r="AE657" s="212"/>
      <c r="AF657" s="212"/>
      <c r="AG657" s="212" t="s">
        <v>172</v>
      </c>
      <c r="AH657" s="212">
        <v>0</v>
      </c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1" x14ac:dyDescent="0.2">
      <c r="A658" s="219"/>
      <c r="B658" s="220"/>
      <c r="C658" s="261" t="s">
        <v>597</v>
      </c>
      <c r="D658" s="253"/>
      <c r="E658" s="254"/>
      <c r="F658" s="223"/>
      <c r="G658" s="223"/>
      <c r="H658" s="223"/>
      <c r="I658" s="223"/>
      <c r="J658" s="223"/>
      <c r="K658" s="223"/>
      <c r="L658" s="223"/>
      <c r="M658" s="223"/>
      <c r="N658" s="222"/>
      <c r="O658" s="222"/>
      <c r="P658" s="222"/>
      <c r="Q658" s="222"/>
      <c r="R658" s="223"/>
      <c r="S658" s="223"/>
      <c r="T658" s="223"/>
      <c r="U658" s="223"/>
      <c r="V658" s="223"/>
      <c r="W658" s="223"/>
      <c r="X658" s="223"/>
      <c r="Y658" s="212"/>
      <c r="Z658" s="212"/>
      <c r="AA658" s="212"/>
      <c r="AB658" s="212"/>
      <c r="AC658" s="212"/>
      <c r="AD658" s="212"/>
      <c r="AE658" s="212"/>
      <c r="AF658" s="212"/>
      <c r="AG658" s="212" t="s">
        <v>172</v>
      </c>
      <c r="AH658" s="212">
        <v>0</v>
      </c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1" x14ac:dyDescent="0.2">
      <c r="A659" s="219"/>
      <c r="B659" s="220"/>
      <c r="C659" s="261" t="s">
        <v>607</v>
      </c>
      <c r="D659" s="253"/>
      <c r="E659" s="254">
        <v>27.982800000000001</v>
      </c>
      <c r="F659" s="223"/>
      <c r="G659" s="223"/>
      <c r="H659" s="223"/>
      <c r="I659" s="223"/>
      <c r="J659" s="223"/>
      <c r="K659" s="223"/>
      <c r="L659" s="223"/>
      <c r="M659" s="223"/>
      <c r="N659" s="222"/>
      <c r="O659" s="222"/>
      <c r="P659" s="222"/>
      <c r="Q659" s="222"/>
      <c r="R659" s="223"/>
      <c r="S659" s="223"/>
      <c r="T659" s="223"/>
      <c r="U659" s="223"/>
      <c r="V659" s="223"/>
      <c r="W659" s="223"/>
      <c r="X659" s="223"/>
      <c r="Y659" s="212"/>
      <c r="Z659" s="212"/>
      <c r="AA659" s="212"/>
      <c r="AB659" s="212"/>
      <c r="AC659" s="212"/>
      <c r="AD659" s="212"/>
      <c r="AE659" s="212"/>
      <c r="AF659" s="212"/>
      <c r="AG659" s="212" t="s">
        <v>172</v>
      </c>
      <c r="AH659" s="212">
        <v>0</v>
      </c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outlineLevel="1" x14ac:dyDescent="0.2">
      <c r="A660" s="219">
        <v>71</v>
      </c>
      <c r="B660" s="220" t="s">
        <v>608</v>
      </c>
      <c r="C660" s="265" t="s">
        <v>609</v>
      </c>
      <c r="D660" s="221" t="s">
        <v>0</v>
      </c>
      <c r="E660" s="259"/>
      <c r="F660" s="224"/>
      <c r="G660" s="223">
        <f>ROUND(E660*F660,2)</f>
        <v>0</v>
      </c>
      <c r="H660" s="224"/>
      <c r="I660" s="223">
        <f>ROUND(E660*H660,2)</f>
        <v>0</v>
      </c>
      <c r="J660" s="224"/>
      <c r="K660" s="223">
        <f>ROUND(E660*J660,2)</f>
        <v>0</v>
      </c>
      <c r="L660" s="223">
        <v>21</v>
      </c>
      <c r="M660" s="223">
        <f>G660*(1+L660/100)</f>
        <v>0</v>
      </c>
      <c r="N660" s="222">
        <v>0</v>
      </c>
      <c r="O660" s="222">
        <f>ROUND(E660*N660,2)</f>
        <v>0</v>
      </c>
      <c r="P660" s="222">
        <v>0</v>
      </c>
      <c r="Q660" s="222">
        <f>ROUND(E660*P660,2)</f>
        <v>0</v>
      </c>
      <c r="R660" s="223" t="s">
        <v>588</v>
      </c>
      <c r="S660" s="223" t="s">
        <v>156</v>
      </c>
      <c r="T660" s="223" t="s">
        <v>156</v>
      </c>
      <c r="U660" s="223">
        <v>0</v>
      </c>
      <c r="V660" s="223">
        <f>ROUND(E660*U660,2)</f>
        <v>0</v>
      </c>
      <c r="W660" s="223"/>
      <c r="X660" s="223" t="s">
        <v>455</v>
      </c>
      <c r="Y660" s="212"/>
      <c r="Z660" s="212"/>
      <c r="AA660" s="212"/>
      <c r="AB660" s="212"/>
      <c r="AC660" s="212"/>
      <c r="AD660" s="212"/>
      <c r="AE660" s="212"/>
      <c r="AF660" s="212"/>
      <c r="AG660" s="212" t="s">
        <v>456</v>
      </c>
      <c r="AH660" s="212"/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outlineLevel="1" x14ac:dyDescent="0.2">
      <c r="A661" s="219"/>
      <c r="B661" s="220"/>
      <c r="C661" s="266" t="s">
        <v>610</v>
      </c>
      <c r="D661" s="260"/>
      <c r="E661" s="260"/>
      <c r="F661" s="260"/>
      <c r="G661" s="260"/>
      <c r="H661" s="223"/>
      <c r="I661" s="223"/>
      <c r="J661" s="223"/>
      <c r="K661" s="223"/>
      <c r="L661" s="223"/>
      <c r="M661" s="223"/>
      <c r="N661" s="222"/>
      <c r="O661" s="222"/>
      <c r="P661" s="222"/>
      <c r="Q661" s="222"/>
      <c r="R661" s="223"/>
      <c r="S661" s="223"/>
      <c r="T661" s="223"/>
      <c r="U661" s="223"/>
      <c r="V661" s="223"/>
      <c r="W661" s="223"/>
      <c r="X661" s="223"/>
      <c r="Y661" s="212"/>
      <c r="Z661" s="212"/>
      <c r="AA661" s="212"/>
      <c r="AB661" s="212"/>
      <c r="AC661" s="212"/>
      <c r="AD661" s="212"/>
      <c r="AE661" s="212"/>
      <c r="AF661" s="212"/>
      <c r="AG661" s="212" t="s">
        <v>178</v>
      </c>
      <c r="AH661" s="212"/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x14ac:dyDescent="0.2">
      <c r="A662" s="226" t="s">
        <v>145</v>
      </c>
      <c r="B662" s="227" t="s">
        <v>100</v>
      </c>
      <c r="C662" s="247" t="s">
        <v>101</v>
      </c>
      <c r="D662" s="228"/>
      <c r="E662" s="229"/>
      <c r="F662" s="230"/>
      <c r="G662" s="230">
        <f>SUMIF(AG663:AG749,"&lt;&gt;NOR",G663:G749)</f>
        <v>0</v>
      </c>
      <c r="H662" s="230"/>
      <c r="I662" s="230">
        <f>SUM(I663:I749)</f>
        <v>0</v>
      </c>
      <c r="J662" s="230"/>
      <c r="K662" s="230">
        <f>SUM(K663:K749)</f>
        <v>0</v>
      </c>
      <c r="L662" s="230"/>
      <c r="M662" s="230">
        <f>SUM(M663:M749)</f>
        <v>0</v>
      </c>
      <c r="N662" s="229"/>
      <c r="O662" s="229">
        <f>SUM(O663:O749)</f>
        <v>2.92</v>
      </c>
      <c r="P662" s="229"/>
      <c r="Q662" s="229">
        <f>SUM(Q663:Q749)</f>
        <v>0</v>
      </c>
      <c r="R662" s="230"/>
      <c r="S662" s="230"/>
      <c r="T662" s="231"/>
      <c r="U662" s="225"/>
      <c r="V662" s="225">
        <f>SUM(V663:V749)</f>
        <v>156.82999999999998</v>
      </c>
      <c r="W662" s="225"/>
      <c r="X662" s="225"/>
      <c r="AG662" t="s">
        <v>146</v>
      </c>
    </row>
    <row r="663" spans="1:60" ht="22.5" outlineLevel="1" x14ac:dyDescent="0.2">
      <c r="A663" s="233">
        <v>72</v>
      </c>
      <c r="B663" s="234" t="s">
        <v>611</v>
      </c>
      <c r="C663" s="249" t="s">
        <v>612</v>
      </c>
      <c r="D663" s="235" t="s">
        <v>176</v>
      </c>
      <c r="E663" s="236">
        <v>106.20699999999999</v>
      </c>
      <c r="F663" s="237"/>
      <c r="G663" s="238">
        <f>ROUND(E663*F663,2)</f>
        <v>0</v>
      </c>
      <c r="H663" s="237"/>
      <c r="I663" s="238">
        <f>ROUND(E663*H663,2)</f>
        <v>0</v>
      </c>
      <c r="J663" s="237"/>
      <c r="K663" s="238">
        <f>ROUND(E663*J663,2)</f>
        <v>0</v>
      </c>
      <c r="L663" s="238">
        <v>21</v>
      </c>
      <c r="M663" s="238">
        <f>G663*(1+L663/100)</f>
        <v>0</v>
      </c>
      <c r="N663" s="236">
        <v>2.9999999999999997E-4</v>
      </c>
      <c r="O663" s="236">
        <f>ROUND(E663*N663,2)</f>
        <v>0.03</v>
      </c>
      <c r="P663" s="236">
        <v>0</v>
      </c>
      <c r="Q663" s="236">
        <f>ROUND(E663*P663,2)</f>
        <v>0</v>
      </c>
      <c r="R663" s="238" t="s">
        <v>518</v>
      </c>
      <c r="S663" s="238" t="s">
        <v>156</v>
      </c>
      <c r="T663" s="239" t="s">
        <v>156</v>
      </c>
      <c r="U663" s="223">
        <v>0</v>
      </c>
      <c r="V663" s="223">
        <f>ROUND(E663*U663,2)</f>
        <v>0</v>
      </c>
      <c r="W663" s="223"/>
      <c r="X663" s="223" t="s">
        <v>169</v>
      </c>
      <c r="Y663" s="212"/>
      <c r="Z663" s="212"/>
      <c r="AA663" s="212"/>
      <c r="AB663" s="212"/>
      <c r="AC663" s="212"/>
      <c r="AD663" s="212"/>
      <c r="AE663" s="212"/>
      <c r="AF663" s="212"/>
      <c r="AG663" s="212" t="s">
        <v>170</v>
      </c>
      <c r="AH663" s="212"/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1" x14ac:dyDescent="0.2">
      <c r="A664" s="219"/>
      <c r="B664" s="220"/>
      <c r="C664" s="261" t="s">
        <v>613</v>
      </c>
      <c r="D664" s="253"/>
      <c r="E664" s="254"/>
      <c r="F664" s="223"/>
      <c r="G664" s="223"/>
      <c r="H664" s="223"/>
      <c r="I664" s="223"/>
      <c r="J664" s="223"/>
      <c r="K664" s="223"/>
      <c r="L664" s="223"/>
      <c r="M664" s="223"/>
      <c r="N664" s="222"/>
      <c r="O664" s="222"/>
      <c r="P664" s="222"/>
      <c r="Q664" s="222"/>
      <c r="R664" s="223"/>
      <c r="S664" s="223"/>
      <c r="T664" s="223"/>
      <c r="U664" s="223"/>
      <c r="V664" s="223"/>
      <c r="W664" s="223"/>
      <c r="X664" s="223"/>
      <c r="Y664" s="212"/>
      <c r="Z664" s="212"/>
      <c r="AA664" s="212"/>
      <c r="AB664" s="212"/>
      <c r="AC664" s="212"/>
      <c r="AD664" s="212"/>
      <c r="AE664" s="212"/>
      <c r="AF664" s="212"/>
      <c r="AG664" s="212" t="s">
        <v>172</v>
      </c>
      <c r="AH664" s="212">
        <v>0</v>
      </c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1" x14ac:dyDescent="0.2">
      <c r="A665" s="219"/>
      <c r="B665" s="220"/>
      <c r="C665" s="261" t="s">
        <v>232</v>
      </c>
      <c r="D665" s="253"/>
      <c r="E665" s="254"/>
      <c r="F665" s="223"/>
      <c r="G665" s="223"/>
      <c r="H665" s="223"/>
      <c r="I665" s="223"/>
      <c r="J665" s="223"/>
      <c r="K665" s="223"/>
      <c r="L665" s="223"/>
      <c r="M665" s="223"/>
      <c r="N665" s="222"/>
      <c r="O665" s="222"/>
      <c r="P665" s="222"/>
      <c r="Q665" s="222"/>
      <c r="R665" s="223"/>
      <c r="S665" s="223"/>
      <c r="T665" s="223"/>
      <c r="U665" s="223"/>
      <c r="V665" s="223"/>
      <c r="W665" s="223"/>
      <c r="X665" s="223"/>
      <c r="Y665" s="212"/>
      <c r="Z665" s="212"/>
      <c r="AA665" s="212"/>
      <c r="AB665" s="212"/>
      <c r="AC665" s="212"/>
      <c r="AD665" s="212"/>
      <c r="AE665" s="212"/>
      <c r="AF665" s="212"/>
      <c r="AG665" s="212" t="s">
        <v>172</v>
      </c>
      <c r="AH665" s="212">
        <v>0</v>
      </c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outlineLevel="1" x14ac:dyDescent="0.2">
      <c r="A666" s="219"/>
      <c r="B666" s="220"/>
      <c r="C666" s="261" t="s">
        <v>308</v>
      </c>
      <c r="D666" s="253"/>
      <c r="E666" s="254">
        <v>9.8249999999999993</v>
      </c>
      <c r="F666" s="223"/>
      <c r="G666" s="223"/>
      <c r="H666" s="223"/>
      <c r="I666" s="223"/>
      <c r="J666" s="223"/>
      <c r="K666" s="223"/>
      <c r="L666" s="223"/>
      <c r="M666" s="223"/>
      <c r="N666" s="222"/>
      <c r="O666" s="222"/>
      <c r="P666" s="222"/>
      <c r="Q666" s="222"/>
      <c r="R666" s="223"/>
      <c r="S666" s="223"/>
      <c r="T666" s="223"/>
      <c r="U666" s="223"/>
      <c r="V666" s="223"/>
      <c r="W666" s="223"/>
      <c r="X666" s="223"/>
      <c r="Y666" s="212"/>
      <c r="Z666" s="212"/>
      <c r="AA666" s="212"/>
      <c r="AB666" s="212"/>
      <c r="AC666" s="212"/>
      <c r="AD666" s="212"/>
      <c r="AE666" s="212"/>
      <c r="AF666" s="212"/>
      <c r="AG666" s="212" t="s">
        <v>172</v>
      </c>
      <c r="AH666" s="212">
        <v>0</v>
      </c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1" x14ac:dyDescent="0.2">
      <c r="A667" s="219"/>
      <c r="B667" s="220"/>
      <c r="C667" s="261" t="s">
        <v>614</v>
      </c>
      <c r="D667" s="253"/>
      <c r="E667" s="254">
        <v>-0.9</v>
      </c>
      <c r="F667" s="223"/>
      <c r="G667" s="223"/>
      <c r="H667" s="223"/>
      <c r="I667" s="223"/>
      <c r="J667" s="223"/>
      <c r="K667" s="223"/>
      <c r="L667" s="223"/>
      <c r="M667" s="223"/>
      <c r="N667" s="222"/>
      <c r="O667" s="222"/>
      <c r="P667" s="222"/>
      <c r="Q667" s="222"/>
      <c r="R667" s="223"/>
      <c r="S667" s="223"/>
      <c r="T667" s="223"/>
      <c r="U667" s="223"/>
      <c r="V667" s="223"/>
      <c r="W667" s="223"/>
      <c r="X667" s="223"/>
      <c r="Y667" s="212"/>
      <c r="Z667" s="212"/>
      <c r="AA667" s="212"/>
      <c r="AB667" s="212"/>
      <c r="AC667" s="212"/>
      <c r="AD667" s="212"/>
      <c r="AE667" s="212"/>
      <c r="AF667" s="212"/>
      <c r="AG667" s="212" t="s">
        <v>172</v>
      </c>
      <c r="AH667" s="212">
        <v>0</v>
      </c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1" x14ac:dyDescent="0.2">
      <c r="A668" s="219"/>
      <c r="B668" s="220"/>
      <c r="C668" s="261" t="s">
        <v>206</v>
      </c>
      <c r="D668" s="253"/>
      <c r="E668" s="254"/>
      <c r="F668" s="223"/>
      <c r="G668" s="223"/>
      <c r="H668" s="223"/>
      <c r="I668" s="223"/>
      <c r="J668" s="223"/>
      <c r="K668" s="223"/>
      <c r="L668" s="223"/>
      <c r="M668" s="223"/>
      <c r="N668" s="222"/>
      <c r="O668" s="222"/>
      <c r="P668" s="222"/>
      <c r="Q668" s="222"/>
      <c r="R668" s="223"/>
      <c r="S668" s="223"/>
      <c r="T668" s="223"/>
      <c r="U668" s="223"/>
      <c r="V668" s="223"/>
      <c r="W668" s="223"/>
      <c r="X668" s="223"/>
      <c r="Y668" s="212"/>
      <c r="Z668" s="212"/>
      <c r="AA668" s="212"/>
      <c r="AB668" s="212"/>
      <c r="AC668" s="212"/>
      <c r="AD668" s="212"/>
      <c r="AE668" s="212"/>
      <c r="AF668" s="212"/>
      <c r="AG668" s="212" t="s">
        <v>172</v>
      </c>
      <c r="AH668" s="212">
        <v>0</v>
      </c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1" x14ac:dyDescent="0.2">
      <c r="A669" s="219"/>
      <c r="B669" s="220"/>
      <c r="C669" s="261" t="s">
        <v>615</v>
      </c>
      <c r="D669" s="253"/>
      <c r="E669" s="254">
        <v>47.7</v>
      </c>
      <c r="F669" s="223"/>
      <c r="G669" s="223"/>
      <c r="H669" s="223"/>
      <c r="I669" s="223"/>
      <c r="J669" s="223"/>
      <c r="K669" s="223"/>
      <c r="L669" s="223"/>
      <c r="M669" s="223"/>
      <c r="N669" s="222"/>
      <c r="O669" s="222"/>
      <c r="P669" s="222"/>
      <c r="Q669" s="222"/>
      <c r="R669" s="223"/>
      <c r="S669" s="223"/>
      <c r="T669" s="223"/>
      <c r="U669" s="223"/>
      <c r="V669" s="223"/>
      <c r="W669" s="223"/>
      <c r="X669" s="223"/>
      <c r="Y669" s="212"/>
      <c r="Z669" s="212"/>
      <c r="AA669" s="212"/>
      <c r="AB669" s="212"/>
      <c r="AC669" s="212"/>
      <c r="AD669" s="212"/>
      <c r="AE669" s="212"/>
      <c r="AF669" s="212"/>
      <c r="AG669" s="212" t="s">
        <v>172</v>
      </c>
      <c r="AH669" s="212">
        <v>0</v>
      </c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1" x14ac:dyDescent="0.2">
      <c r="A670" s="219"/>
      <c r="B670" s="220"/>
      <c r="C670" s="261" t="s">
        <v>616</v>
      </c>
      <c r="D670" s="253"/>
      <c r="E670" s="254">
        <v>-8.4</v>
      </c>
      <c r="F670" s="223"/>
      <c r="G670" s="223"/>
      <c r="H670" s="223"/>
      <c r="I670" s="223"/>
      <c r="J670" s="223"/>
      <c r="K670" s="223"/>
      <c r="L670" s="223"/>
      <c r="M670" s="223"/>
      <c r="N670" s="222"/>
      <c r="O670" s="222"/>
      <c r="P670" s="222"/>
      <c r="Q670" s="222"/>
      <c r="R670" s="223"/>
      <c r="S670" s="223"/>
      <c r="T670" s="223"/>
      <c r="U670" s="223"/>
      <c r="V670" s="223"/>
      <c r="W670" s="223"/>
      <c r="X670" s="223"/>
      <c r="Y670" s="212"/>
      <c r="Z670" s="212"/>
      <c r="AA670" s="212"/>
      <c r="AB670" s="212"/>
      <c r="AC670" s="212"/>
      <c r="AD670" s="212"/>
      <c r="AE670" s="212"/>
      <c r="AF670" s="212"/>
      <c r="AG670" s="212" t="s">
        <v>172</v>
      </c>
      <c r="AH670" s="212">
        <v>0</v>
      </c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outlineLevel="1" x14ac:dyDescent="0.2">
      <c r="A671" s="219"/>
      <c r="B671" s="220"/>
      <c r="C671" s="261" t="s">
        <v>235</v>
      </c>
      <c r="D671" s="253"/>
      <c r="E671" s="254"/>
      <c r="F671" s="223"/>
      <c r="G671" s="223"/>
      <c r="H671" s="223"/>
      <c r="I671" s="223"/>
      <c r="J671" s="223"/>
      <c r="K671" s="223"/>
      <c r="L671" s="223"/>
      <c r="M671" s="223"/>
      <c r="N671" s="222"/>
      <c r="O671" s="222"/>
      <c r="P671" s="222"/>
      <c r="Q671" s="222"/>
      <c r="R671" s="223"/>
      <c r="S671" s="223"/>
      <c r="T671" s="223"/>
      <c r="U671" s="223"/>
      <c r="V671" s="223"/>
      <c r="W671" s="223"/>
      <c r="X671" s="223"/>
      <c r="Y671" s="212"/>
      <c r="Z671" s="212"/>
      <c r="AA671" s="212"/>
      <c r="AB671" s="212"/>
      <c r="AC671" s="212"/>
      <c r="AD671" s="212"/>
      <c r="AE671" s="212"/>
      <c r="AF671" s="212"/>
      <c r="AG671" s="212" t="s">
        <v>172</v>
      </c>
      <c r="AH671" s="212">
        <v>0</v>
      </c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1" x14ac:dyDescent="0.2">
      <c r="A672" s="219"/>
      <c r="B672" s="220"/>
      <c r="C672" s="261" t="s">
        <v>617</v>
      </c>
      <c r="D672" s="253"/>
      <c r="E672" s="254">
        <v>2.91</v>
      </c>
      <c r="F672" s="223"/>
      <c r="G672" s="223"/>
      <c r="H672" s="223"/>
      <c r="I672" s="223"/>
      <c r="J672" s="223"/>
      <c r="K672" s="223"/>
      <c r="L672" s="223"/>
      <c r="M672" s="223"/>
      <c r="N672" s="222"/>
      <c r="O672" s="222"/>
      <c r="P672" s="222"/>
      <c r="Q672" s="222"/>
      <c r="R672" s="223"/>
      <c r="S672" s="223"/>
      <c r="T672" s="223"/>
      <c r="U672" s="223"/>
      <c r="V672" s="223"/>
      <c r="W672" s="223"/>
      <c r="X672" s="223"/>
      <c r="Y672" s="212"/>
      <c r="Z672" s="212"/>
      <c r="AA672" s="212"/>
      <c r="AB672" s="212"/>
      <c r="AC672" s="212"/>
      <c r="AD672" s="212"/>
      <c r="AE672" s="212"/>
      <c r="AF672" s="212"/>
      <c r="AG672" s="212" t="s">
        <v>172</v>
      </c>
      <c r="AH672" s="212">
        <v>0</v>
      </c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1" x14ac:dyDescent="0.2">
      <c r="A673" s="219"/>
      <c r="B673" s="220"/>
      <c r="C673" s="261" t="s">
        <v>246</v>
      </c>
      <c r="D673" s="253"/>
      <c r="E673" s="254"/>
      <c r="F673" s="223"/>
      <c r="G673" s="223"/>
      <c r="H673" s="223"/>
      <c r="I673" s="223"/>
      <c r="J673" s="223"/>
      <c r="K673" s="223"/>
      <c r="L673" s="223"/>
      <c r="M673" s="223"/>
      <c r="N673" s="222"/>
      <c r="O673" s="222"/>
      <c r="P673" s="222"/>
      <c r="Q673" s="222"/>
      <c r="R673" s="223"/>
      <c r="S673" s="223"/>
      <c r="T673" s="223"/>
      <c r="U673" s="223"/>
      <c r="V673" s="223"/>
      <c r="W673" s="223"/>
      <c r="X673" s="223"/>
      <c r="Y673" s="212"/>
      <c r="Z673" s="212"/>
      <c r="AA673" s="212"/>
      <c r="AB673" s="212"/>
      <c r="AC673" s="212"/>
      <c r="AD673" s="212"/>
      <c r="AE673" s="212"/>
      <c r="AF673" s="212"/>
      <c r="AG673" s="212" t="s">
        <v>172</v>
      </c>
      <c r="AH673" s="212">
        <v>0</v>
      </c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outlineLevel="1" x14ac:dyDescent="0.2">
      <c r="A674" s="219"/>
      <c r="B674" s="220"/>
      <c r="C674" s="261" t="s">
        <v>618</v>
      </c>
      <c r="D674" s="253"/>
      <c r="E674" s="254">
        <v>58.271999999999998</v>
      </c>
      <c r="F674" s="223"/>
      <c r="G674" s="223"/>
      <c r="H674" s="223"/>
      <c r="I674" s="223"/>
      <c r="J674" s="223"/>
      <c r="K674" s="223"/>
      <c r="L674" s="223"/>
      <c r="M674" s="223"/>
      <c r="N674" s="222"/>
      <c r="O674" s="222"/>
      <c r="P674" s="222"/>
      <c r="Q674" s="222"/>
      <c r="R674" s="223"/>
      <c r="S674" s="223"/>
      <c r="T674" s="223"/>
      <c r="U674" s="223"/>
      <c r="V674" s="223"/>
      <c r="W674" s="223"/>
      <c r="X674" s="223"/>
      <c r="Y674" s="212"/>
      <c r="Z674" s="212"/>
      <c r="AA674" s="212"/>
      <c r="AB674" s="212"/>
      <c r="AC674" s="212"/>
      <c r="AD674" s="212"/>
      <c r="AE674" s="212"/>
      <c r="AF674" s="212"/>
      <c r="AG674" s="212" t="s">
        <v>172</v>
      </c>
      <c r="AH674" s="212">
        <v>0</v>
      </c>
      <c r="AI674" s="212"/>
      <c r="AJ674" s="212"/>
      <c r="AK674" s="212"/>
      <c r="AL674" s="212"/>
      <c r="AM674" s="212"/>
      <c r="AN674" s="212"/>
      <c r="AO674" s="212"/>
      <c r="AP674" s="212"/>
      <c r="AQ674" s="212"/>
      <c r="AR674" s="212"/>
      <c r="AS674" s="212"/>
      <c r="AT674" s="212"/>
      <c r="AU674" s="212"/>
      <c r="AV674" s="212"/>
      <c r="AW674" s="212"/>
      <c r="AX674" s="212"/>
      <c r="AY674" s="212"/>
      <c r="AZ674" s="212"/>
      <c r="BA674" s="212"/>
      <c r="BB674" s="212"/>
      <c r="BC674" s="212"/>
      <c r="BD674" s="212"/>
      <c r="BE674" s="212"/>
      <c r="BF674" s="212"/>
      <c r="BG674" s="212"/>
      <c r="BH674" s="212"/>
    </row>
    <row r="675" spans="1:60" outlineLevel="1" x14ac:dyDescent="0.2">
      <c r="A675" s="219"/>
      <c r="B675" s="220"/>
      <c r="C675" s="261" t="s">
        <v>619</v>
      </c>
      <c r="D675" s="253"/>
      <c r="E675" s="254">
        <v>-3.2</v>
      </c>
      <c r="F675" s="223"/>
      <c r="G675" s="223"/>
      <c r="H675" s="223"/>
      <c r="I675" s="223"/>
      <c r="J675" s="223"/>
      <c r="K675" s="223"/>
      <c r="L675" s="223"/>
      <c r="M675" s="223"/>
      <c r="N675" s="222"/>
      <c r="O675" s="222"/>
      <c r="P675" s="222"/>
      <c r="Q675" s="222"/>
      <c r="R675" s="223"/>
      <c r="S675" s="223"/>
      <c r="T675" s="223"/>
      <c r="U675" s="223"/>
      <c r="V675" s="223"/>
      <c r="W675" s="223"/>
      <c r="X675" s="223"/>
      <c r="Y675" s="212"/>
      <c r="Z675" s="212"/>
      <c r="AA675" s="212"/>
      <c r="AB675" s="212"/>
      <c r="AC675" s="212"/>
      <c r="AD675" s="212"/>
      <c r="AE675" s="212"/>
      <c r="AF675" s="212"/>
      <c r="AG675" s="212" t="s">
        <v>172</v>
      </c>
      <c r="AH675" s="212">
        <v>0</v>
      </c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ht="33.75" outlineLevel="1" x14ac:dyDescent="0.2">
      <c r="A676" s="233">
        <v>73</v>
      </c>
      <c r="B676" s="234" t="s">
        <v>620</v>
      </c>
      <c r="C676" s="249" t="s">
        <v>621</v>
      </c>
      <c r="D676" s="235" t="s">
        <v>176</v>
      </c>
      <c r="E676" s="236">
        <v>106.20699999999999</v>
      </c>
      <c r="F676" s="237"/>
      <c r="G676" s="238">
        <f>ROUND(E676*F676,2)</f>
        <v>0</v>
      </c>
      <c r="H676" s="237"/>
      <c r="I676" s="238">
        <f>ROUND(E676*H676,2)</f>
        <v>0</v>
      </c>
      <c r="J676" s="237"/>
      <c r="K676" s="238">
        <f>ROUND(E676*J676,2)</f>
        <v>0</v>
      </c>
      <c r="L676" s="238">
        <v>21</v>
      </c>
      <c r="M676" s="238">
        <f>G676*(1+L676/100)</f>
        <v>0</v>
      </c>
      <c r="N676" s="236">
        <v>1.1E-4</v>
      </c>
      <c r="O676" s="236">
        <f>ROUND(E676*N676,2)</f>
        <v>0.01</v>
      </c>
      <c r="P676" s="236">
        <v>0</v>
      </c>
      <c r="Q676" s="236">
        <f>ROUND(E676*P676,2)</f>
        <v>0</v>
      </c>
      <c r="R676" s="238" t="s">
        <v>518</v>
      </c>
      <c r="S676" s="238" t="s">
        <v>156</v>
      </c>
      <c r="T676" s="239" t="s">
        <v>156</v>
      </c>
      <c r="U676" s="223">
        <v>0</v>
      </c>
      <c r="V676" s="223">
        <f>ROUND(E676*U676,2)</f>
        <v>0</v>
      </c>
      <c r="W676" s="223"/>
      <c r="X676" s="223" t="s">
        <v>169</v>
      </c>
      <c r="Y676" s="212"/>
      <c r="Z676" s="212"/>
      <c r="AA676" s="212"/>
      <c r="AB676" s="212"/>
      <c r="AC676" s="212"/>
      <c r="AD676" s="212"/>
      <c r="AE676" s="212"/>
      <c r="AF676" s="212"/>
      <c r="AG676" s="212" t="s">
        <v>170</v>
      </c>
      <c r="AH676" s="212"/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outlineLevel="1" x14ac:dyDescent="0.2">
      <c r="A677" s="219"/>
      <c r="B677" s="220"/>
      <c r="C677" s="261" t="s">
        <v>613</v>
      </c>
      <c r="D677" s="253"/>
      <c r="E677" s="254"/>
      <c r="F677" s="223"/>
      <c r="G677" s="223"/>
      <c r="H677" s="223"/>
      <c r="I677" s="223"/>
      <c r="J677" s="223"/>
      <c r="K677" s="223"/>
      <c r="L677" s="223"/>
      <c r="M677" s="223"/>
      <c r="N677" s="222"/>
      <c r="O677" s="222"/>
      <c r="P677" s="222"/>
      <c r="Q677" s="222"/>
      <c r="R677" s="223"/>
      <c r="S677" s="223"/>
      <c r="T677" s="223"/>
      <c r="U677" s="223"/>
      <c r="V677" s="223"/>
      <c r="W677" s="223"/>
      <c r="X677" s="223"/>
      <c r="Y677" s="212"/>
      <c r="Z677" s="212"/>
      <c r="AA677" s="212"/>
      <c r="AB677" s="212"/>
      <c r="AC677" s="212"/>
      <c r="AD677" s="212"/>
      <c r="AE677" s="212"/>
      <c r="AF677" s="212"/>
      <c r="AG677" s="212" t="s">
        <v>172</v>
      </c>
      <c r="AH677" s="212">
        <v>0</v>
      </c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outlineLevel="1" x14ac:dyDescent="0.2">
      <c r="A678" s="219"/>
      <c r="B678" s="220"/>
      <c r="C678" s="261" t="s">
        <v>232</v>
      </c>
      <c r="D678" s="253"/>
      <c r="E678" s="254"/>
      <c r="F678" s="223"/>
      <c r="G678" s="223"/>
      <c r="H678" s="223"/>
      <c r="I678" s="223"/>
      <c r="J678" s="223"/>
      <c r="K678" s="223"/>
      <c r="L678" s="223"/>
      <c r="M678" s="223"/>
      <c r="N678" s="222"/>
      <c r="O678" s="222"/>
      <c r="P678" s="222"/>
      <c r="Q678" s="222"/>
      <c r="R678" s="223"/>
      <c r="S678" s="223"/>
      <c r="T678" s="223"/>
      <c r="U678" s="223"/>
      <c r="V678" s="223"/>
      <c r="W678" s="223"/>
      <c r="X678" s="223"/>
      <c r="Y678" s="212"/>
      <c r="Z678" s="212"/>
      <c r="AA678" s="212"/>
      <c r="AB678" s="212"/>
      <c r="AC678" s="212"/>
      <c r="AD678" s="212"/>
      <c r="AE678" s="212"/>
      <c r="AF678" s="212"/>
      <c r="AG678" s="212" t="s">
        <v>172</v>
      </c>
      <c r="AH678" s="212">
        <v>0</v>
      </c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1" x14ac:dyDescent="0.2">
      <c r="A679" s="219"/>
      <c r="B679" s="220"/>
      <c r="C679" s="261" t="s">
        <v>308</v>
      </c>
      <c r="D679" s="253"/>
      <c r="E679" s="254">
        <v>9.8249999999999993</v>
      </c>
      <c r="F679" s="223"/>
      <c r="G679" s="223"/>
      <c r="H679" s="223"/>
      <c r="I679" s="223"/>
      <c r="J679" s="223"/>
      <c r="K679" s="223"/>
      <c r="L679" s="223"/>
      <c r="M679" s="223"/>
      <c r="N679" s="222"/>
      <c r="O679" s="222"/>
      <c r="P679" s="222"/>
      <c r="Q679" s="222"/>
      <c r="R679" s="223"/>
      <c r="S679" s="223"/>
      <c r="T679" s="223"/>
      <c r="U679" s="223"/>
      <c r="V679" s="223"/>
      <c r="W679" s="223"/>
      <c r="X679" s="223"/>
      <c r="Y679" s="212"/>
      <c r="Z679" s="212"/>
      <c r="AA679" s="212"/>
      <c r="AB679" s="212"/>
      <c r="AC679" s="212"/>
      <c r="AD679" s="212"/>
      <c r="AE679" s="212"/>
      <c r="AF679" s="212"/>
      <c r="AG679" s="212" t="s">
        <v>172</v>
      </c>
      <c r="AH679" s="212">
        <v>0</v>
      </c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1" x14ac:dyDescent="0.2">
      <c r="A680" s="219"/>
      <c r="B680" s="220"/>
      <c r="C680" s="261" t="s">
        <v>614</v>
      </c>
      <c r="D680" s="253"/>
      <c r="E680" s="254">
        <v>-0.9</v>
      </c>
      <c r="F680" s="223"/>
      <c r="G680" s="223"/>
      <c r="H680" s="223"/>
      <c r="I680" s="223"/>
      <c r="J680" s="223"/>
      <c r="K680" s="223"/>
      <c r="L680" s="223"/>
      <c r="M680" s="223"/>
      <c r="N680" s="222"/>
      <c r="O680" s="222"/>
      <c r="P680" s="222"/>
      <c r="Q680" s="222"/>
      <c r="R680" s="223"/>
      <c r="S680" s="223"/>
      <c r="T680" s="223"/>
      <c r="U680" s="223"/>
      <c r="V680" s="223"/>
      <c r="W680" s="223"/>
      <c r="X680" s="223"/>
      <c r="Y680" s="212"/>
      <c r="Z680" s="212"/>
      <c r="AA680" s="212"/>
      <c r="AB680" s="212"/>
      <c r="AC680" s="212"/>
      <c r="AD680" s="212"/>
      <c r="AE680" s="212"/>
      <c r="AF680" s="212"/>
      <c r="AG680" s="212" t="s">
        <v>172</v>
      </c>
      <c r="AH680" s="212">
        <v>0</v>
      </c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outlineLevel="1" x14ac:dyDescent="0.2">
      <c r="A681" s="219"/>
      <c r="B681" s="220"/>
      <c r="C681" s="261" t="s">
        <v>206</v>
      </c>
      <c r="D681" s="253"/>
      <c r="E681" s="254"/>
      <c r="F681" s="223"/>
      <c r="G681" s="223"/>
      <c r="H681" s="223"/>
      <c r="I681" s="223"/>
      <c r="J681" s="223"/>
      <c r="K681" s="223"/>
      <c r="L681" s="223"/>
      <c r="M681" s="223"/>
      <c r="N681" s="222"/>
      <c r="O681" s="222"/>
      <c r="P681" s="222"/>
      <c r="Q681" s="222"/>
      <c r="R681" s="223"/>
      <c r="S681" s="223"/>
      <c r="T681" s="223"/>
      <c r="U681" s="223"/>
      <c r="V681" s="223"/>
      <c r="W681" s="223"/>
      <c r="X681" s="223"/>
      <c r="Y681" s="212"/>
      <c r="Z681" s="212"/>
      <c r="AA681" s="212"/>
      <c r="AB681" s="212"/>
      <c r="AC681" s="212"/>
      <c r="AD681" s="212"/>
      <c r="AE681" s="212"/>
      <c r="AF681" s="212"/>
      <c r="AG681" s="212" t="s">
        <v>172</v>
      </c>
      <c r="AH681" s="212">
        <v>0</v>
      </c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1" x14ac:dyDescent="0.2">
      <c r="A682" s="219"/>
      <c r="B682" s="220"/>
      <c r="C682" s="261" t="s">
        <v>615</v>
      </c>
      <c r="D682" s="253"/>
      <c r="E682" s="254">
        <v>47.7</v>
      </c>
      <c r="F682" s="223"/>
      <c r="G682" s="223"/>
      <c r="H682" s="223"/>
      <c r="I682" s="223"/>
      <c r="J682" s="223"/>
      <c r="K682" s="223"/>
      <c r="L682" s="223"/>
      <c r="M682" s="223"/>
      <c r="N682" s="222"/>
      <c r="O682" s="222"/>
      <c r="P682" s="222"/>
      <c r="Q682" s="222"/>
      <c r="R682" s="223"/>
      <c r="S682" s="223"/>
      <c r="T682" s="223"/>
      <c r="U682" s="223"/>
      <c r="V682" s="223"/>
      <c r="W682" s="223"/>
      <c r="X682" s="223"/>
      <c r="Y682" s="212"/>
      <c r="Z682" s="212"/>
      <c r="AA682" s="212"/>
      <c r="AB682" s="212"/>
      <c r="AC682" s="212"/>
      <c r="AD682" s="212"/>
      <c r="AE682" s="212"/>
      <c r="AF682" s="212"/>
      <c r="AG682" s="212" t="s">
        <v>172</v>
      </c>
      <c r="AH682" s="212">
        <v>0</v>
      </c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outlineLevel="1" x14ac:dyDescent="0.2">
      <c r="A683" s="219"/>
      <c r="B683" s="220"/>
      <c r="C683" s="261" t="s">
        <v>616</v>
      </c>
      <c r="D683" s="253"/>
      <c r="E683" s="254">
        <v>-8.4</v>
      </c>
      <c r="F683" s="223"/>
      <c r="G683" s="223"/>
      <c r="H683" s="223"/>
      <c r="I683" s="223"/>
      <c r="J683" s="223"/>
      <c r="K683" s="223"/>
      <c r="L683" s="223"/>
      <c r="M683" s="223"/>
      <c r="N683" s="222"/>
      <c r="O683" s="222"/>
      <c r="P683" s="222"/>
      <c r="Q683" s="222"/>
      <c r="R683" s="223"/>
      <c r="S683" s="223"/>
      <c r="T683" s="223"/>
      <c r="U683" s="223"/>
      <c r="V683" s="223"/>
      <c r="W683" s="223"/>
      <c r="X683" s="223"/>
      <c r="Y683" s="212"/>
      <c r="Z683" s="212"/>
      <c r="AA683" s="212"/>
      <c r="AB683" s="212"/>
      <c r="AC683" s="212"/>
      <c r="AD683" s="212"/>
      <c r="AE683" s="212"/>
      <c r="AF683" s="212"/>
      <c r="AG683" s="212" t="s">
        <v>172</v>
      </c>
      <c r="AH683" s="212">
        <v>0</v>
      </c>
      <c r="AI683" s="212"/>
      <c r="AJ683" s="212"/>
      <c r="AK683" s="212"/>
      <c r="AL683" s="212"/>
      <c r="AM683" s="212"/>
      <c r="AN683" s="212"/>
      <c r="AO683" s="212"/>
      <c r="AP683" s="212"/>
      <c r="AQ683" s="212"/>
      <c r="AR683" s="212"/>
      <c r="AS683" s="212"/>
      <c r="AT683" s="212"/>
      <c r="AU683" s="212"/>
      <c r="AV683" s="212"/>
      <c r="AW683" s="212"/>
      <c r="AX683" s="212"/>
      <c r="AY683" s="212"/>
      <c r="AZ683" s="212"/>
      <c r="BA683" s="212"/>
      <c r="BB683" s="212"/>
      <c r="BC683" s="212"/>
      <c r="BD683" s="212"/>
      <c r="BE683" s="212"/>
      <c r="BF683" s="212"/>
      <c r="BG683" s="212"/>
      <c r="BH683" s="212"/>
    </row>
    <row r="684" spans="1:60" outlineLevel="1" x14ac:dyDescent="0.2">
      <c r="A684" s="219"/>
      <c r="B684" s="220"/>
      <c r="C684" s="261" t="s">
        <v>235</v>
      </c>
      <c r="D684" s="253"/>
      <c r="E684" s="254"/>
      <c r="F684" s="223"/>
      <c r="G684" s="223"/>
      <c r="H684" s="223"/>
      <c r="I684" s="223"/>
      <c r="J684" s="223"/>
      <c r="K684" s="223"/>
      <c r="L684" s="223"/>
      <c r="M684" s="223"/>
      <c r="N684" s="222"/>
      <c r="O684" s="222"/>
      <c r="P684" s="222"/>
      <c r="Q684" s="222"/>
      <c r="R684" s="223"/>
      <c r="S684" s="223"/>
      <c r="T684" s="223"/>
      <c r="U684" s="223"/>
      <c r="V684" s="223"/>
      <c r="W684" s="223"/>
      <c r="X684" s="223"/>
      <c r="Y684" s="212"/>
      <c r="Z684" s="212"/>
      <c r="AA684" s="212"/>
      <c r="AB684" s="212"/>
      <c r="AC684" s="212"/>
      <c r="AD684" s="212"/>
      <c r="AE684" s="212"/>
      <c r="AF684" s="212"/>
      <c r="AG684" s="212" t="s">
        <v>172</v>
      </c>
      <c r="AH684" s="212">
        <v>0</v>
      </c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outlineLevel="1" x14ac:dyDescent="0.2">
      <c r="A685" s="219"/>
      <c r="B685" s="220"/>
      <c r="C685" s="261" t="s">
        <v>617</v>
      </c>
      <c r="D685" s="253"/>
      <c r="E685" s="254">
        <v>2.91</v>
      </c>
      <c r="F685" s="223"/>
      <c r="G685" s="223"/>
      <c r="H685" s="223"/>
      <c r="I685" s="223"/>
      <c r="J685" s="223"/>
      <c r="K685" s="223"/>
      <c r="L685" s="223"/>
      <c r="M685" s="223"/>
      <c r="N685" s="222"/>
      <c r="O685" s="222"/>
      <c r="P685" s="222"/>
      <c r="Q685" s="222"/>
      <c r="R685" s="223"/>
      <c r="S685" s="223"/>
      <c r="T685" s="223"/>
      <c r="U685" s="223"/>
      <c r="V685" s="223"/>
      <c r="W685" s="223"/>
      <c r="X685" s="223"/>
      <c r="Y685" s="212"/>
      <c r="Z685" s="212"/>
      <c r="AA685" s="212"/>
      <c r="AB685" s="212"/>
      <c r="AC685" s="212"/>
      <c r="AD685" s="212"/>
      <c r="AE685" s="212"/>
      <c r="AF685" s="212"/>
      <c r="AG685" s="212" t="s">
        <v>172</v>
      </c>
      <c r="AH685" s="212">
        <v>0</v>
      </c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1" x14ac:dyDescent="0.2">
      <c r="A686" s="219"/>
      <c r="B686" s="220"/>
      <c r="C686" s="261" t="s">
        <v>246</v>
      </c>
      <c r="D686" s="253"/>
      <c r="E686" s="254"/>
      <c r="F686" s="223"/>
      <c r="G686" s="223"/>
      <c r="H686" s="223"/>
      <c r="I686" s="223"/>
      <c r="J686" s="223"/>
      <c r="K686" s="223"/>
      <c r="L686" s="223"/>
      <c r="M686" s="223"/>
      <c r="N686" s="222"/>
      <c r="O686" s="222"/>
      <c r="P686" s="222"/>
      <c r="Q686" s="222"/>
      <c r="R686" s="223"/>
      <c r="S686" s="223"/>
      <c r="T686" s="223"/>
      <c r="U686" s="223"/>
      <c r="V686" s="223"/>
      <c r="W686" s="223"/>
      <c r="X686" s="223"/>
      <c r="Y686" s="212"/>
      <c r="Z686" s="212"/>
      <c r="AA686" s="212"/>
      <c r="AB686" s="212"/>
      <c r="AC686" s="212"/>
      <c r="AD686" s="212"/>
      <c r="AE686" s="212"/>
      <c r="AF686" s="212"/>
      <c r="AG686" s="212" t="s">
        <v>172</v>
      </c>
      <c r="AH686" s="212">
        <v>0</v>
      </c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1" x14ac:dyDescent="0.2">
      <c r="A687" s="219"/>
      <c r="B687" s="220"/>
      <c r="C687" s="261" t="s">
        <v>618</v>
      </c>
      <c r="D687" s="253"/>
      <c r="E687" s="254">
        <v>58.271999999999998</v>
      </c>
      <c r="F687" s="223"/>
      <c r="G687" s="223"/>
      <c r="H687" s="223"/>
      <c r="I687" s="223"/>
      <c r="J687" s="223"/>
      <c r="K687" s="223"/>
      <c r="L687" s="223"/>
      <c r="M687" s="223"/>
      <c r="N687" s="222"/>
      <c r="O687" s="222"/>
      <c r="P687" s="222"/>
      <c r="Q687" s="222"/>
      <c r="R687" s="223"/>
      <c r="S687" s="223"/>
      <c r="T687" s="223"/>
      <c r="U687" s="223"/>
      <c r="V687" s="223"/>
      <c r="W687" s="223"/>
      <c r="X687" s="223"/>
      <c r="Y687" s="212"/>
      <c r="Z687" s="212"/>
      <c r="AA687" s="212"/>
      <c r="AB687" s="212"/>
      <c r="AC687" s="212"/>
      <c r="AD687" s="212"/>
      <c r="AE687" s="212"/>
      <c r="AF687" s="212"/>
      <c r="AG687" s="212" t="s">
        <v>172</v>
      </c>
      <c r="AH687" s="212">
        <v>0</v>
      </c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1" x14ac:dyDescent="0.2">
      <c r="A688" s="219"/>
      <c r="B688" s="220"/>
      <c r="C688" s="261" t="s">
        <v>619</v>
      </c>
      <c r="D688" s="253"/>
      <c r="E688" s="254">
        <v>-3.2</v>
      </c>
      <c r="F688" s="223"/>
      <c r="G688" s="223"/>
      <c r="H688" s="223"/>
      <c r="I688" s="223"/>
      <c r="J688" s="223"/>
      <c r="K688" s="223"/>
      <c r="L688" s="223"/>
      <c r="M688" s="223"/>
      <c r="N688" s="222"/>
      <c r="O688" s="222"/>
      <c r="P688" s="222"/>
      <c r="Q688" s="222"/>
      <c r="R688" s="223"/>
      <c r="S688" s="223"/>
      <c r="T688" s="223"/>
      <c r="U688" s="223"/>
      <c r="V688" s="223"/>
      <c r="W688" s="223"/>
      <c r="X688" s="223"/>
      <c r="Y688" s="212"/>
      <c r="Z688" s="212"/>
      <c r="AA688" s="212"/>
      <c r="AB688" s="212"/>
      <c r="AC688" s="212"/>
      <c r="AD688" s="212"/>
      <c r="AE688" s="212"/>
      <c r="AF688" s="212"/>
      <c r="AG688" s="212" t="s">
        <v>172</v>
      </c>
      <c r="AH688" s="212">
        <v>0</v>
      </c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ht="22.5" outlineLevel="1" x14ac:dyDescent="0.2">
      <c r="A689" s="233">
        <v>74</v>
      </c>
      <c r="B689" s="234" t="s">
        <v>622</v>
      </c>
      <c r="C689" s="249" t="s">
        <v>623</v>
      </c>
      <c r="D689" s="235" t="s">
        <v>176</v>
      </c>
      <c r="E689" s="236">
        <v>106.20699999999999</v>
      </c>
      <c r="F689" s="237"/>
      <c r="G689" s="238">
        <f>ROUND(E689*F689,2)</f>
        <v>0</v>
      </c>
      <c r="H689" s="237"/>
      <c r="I689" s="238">
        <f>ROUND(E689*H689,2)</f>
        <v>0</v>
      </c>
      <c r="J689" s="237"/>
      <c r="K689" s="238">
        <f>ROUND(E689*J689,2)</f>
        <v>0</v>
      </c>
      <c r="L689" s="238">
        <v>21</v>
      </c>
      <c r="M689" s="238">
        <f>G689*(1+L689/100)</f>
        <v>0</v>
      </c>
      <c r="N689" s="236">
        <v>4.3E-3</v>
      </c>
      <c r="O689" s="236">
        <f>ROUND(E689*N689,2)</f>
        <v>0.46</v>
      </c>
      <c r="P689" s="236">
        <v>0</v>
      </c>
      <c r="Q689" s="236">
        <f>ROUND(E689*P689,2)</f>
        <v>0</v>
      </c>
      <c r="R689" s="238" t="s">
        <v>518</v>
      </c>
      <c r="S689" s="238" t="s">
        <v>156</v>
      </c>
      <c r="T689" s="239" t="s">
        <v>156</v>
      </c>
      <c r="U689" s="223">
        <v>1.288</v>
      </c>
      <c r="V689" s="223">
        <f>ROUND(E689*U689,2)</f>
        <v>136.79</v>
      </c>
      <c r="W689" s="223"/>
      <c r="X689" s="223" t="s">
        <v>169</v>
      </c>
      <c r="Y689" s="212"/>
      <c r="Z689" s="212"/>
      <c r="AA689" s="212"/>
      <c r="AB689" s="212"/>
      <c r="AC689" s="212"/>
      <c r="AD689" s="212"/>
      <c r="AE689" s="212"/>
      <c r="AF689" s="212"/>
      <c r="AG689" s="212" t="s">
        <v>170</v>
      </c>
      <c r="AH689" s="212"/>
      <c r="AI689" s="212"/>
      <c r="AJ689" s="212"/>
      <c r="AK689" s="212"/>
      <c r="AL689" s="212"/>
      <c r="AM689" s="212"/>
      <c r="AN689" s="212"/>
      <c r="AO689" s="212"/>
      <c r="AP689" s="212"/>
      <c r="AQ689" s="212"/>
      <c r="AR689" s="212"/>
      <c r="AS689" s="212"/>
      <c r="AT689" s="212"/>
      <c r="AU689" s="212"/>
      <c r="AV689" s="212"/>
      <c r="AW689" s="212"/>
      <c r="AX689" s="212"/>
      <c r="AY689" s="212"/>
      <c r="AZ689" s="212"/>
      <c r="BA689" s="212"/>
      <c r="BB689" s="212"/>
      <c r="BC689" s="212"/>
      <c r="BD689" s="212"/>
      <c r="BE689" s="212"/>
      <c r="BF689" s="212"/>
      <c r="BG689" s="212"/>
      <c r="BH689" s="212"/>
    </row>
    <row r="690" spans="1:60" outlineLevel="1" x14ac:dyDescent="0.2">
      <c r="A690" s="219"/>
      <c r="B690" s="220"/>
      <c r="C690" s="261" t="s">
        <v>613</v>
      </c>
      <c r="D690" s="253"/>
      <c r="E690" s="254"/>
      <c r="F690" s="223"/>
      <c r="G690" s="223"/>
      <c r="H690" s="223"/>
      <c r="I690" s="223"/>
      <c r="J690" s="223"/>
      <c r="K690" s="223"/>
      <c r="L690" s="223"/>
      <c r="M690" s="223"/>
      <c r="N690" s="222"/>
      <c r="O690" s="222"/>
      <c r="P690" s="222"/>
      <c r="Q690" s="222"/>
      <c r="R690" s="223"/>
      <c r="S690" s="223"/>
      <c r="T690" s="223"/>
      <c r="U690" s="223"/>
      <c r="V690" s="223"/>
      <c r="W690" s="223"/>
      <c r="X690" s="223"/>
      <c r="Y690" s="212"/>
      <c r="Z690" s="212"/>
      <c r="AA690" s="212"/>
      <c r="AB690" s="212"/>
      <c r="AC690" s="212"/>
      <c r="AD690" s="212"/>
      <c r="AE690" s="212"/>
      <c r="AF690" s="212"/>
      <c r="AG690" s="212" t="s">
        <v>172</v>
      </c>
      <c r="AH690" s="212">
        <v>0</v>
      </c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1" x14ac:dyDescent="0.2">
      <c r="A691" s="219"/>
      <c r="B691" s="220"/>
      <c r="C691" s="261" t="s">
        <v>232</v>
      </c>
      <c r="D691" s="253"/>
      <c r="E691" s="254"/>
      <c r="F691" s="223"/>
      <c r="G691" s="223"/>
      <c r="H691" s="223"/>
      <c r="I691" s="223"/>
      <c r="J691" s="223"/>
      <c r="K691" s="223"/>
      <c r="L691" s="223"/>
      <c r="M691" s="223"/>
      <c r="N691" s="222"/>
      <c r="O691" s="222"/>
      <c r="P691" s="222"/>
      <c r="Q691" s="222"/>
      <c r="R691" s="223"/>
      <c r="S691" s="223"/>
      <c r="T691" s="223"/>
      <c r="U691" s="223"/>
      <c r="V691" s="223"/>
      <c r="W691" s="223"/>
      <c r="X691" s="223"/>
      <c r="Y691" s="212"/>
      <c r="Z691" s="212"/>
      <c r="AA691" s="212"/>
      <c r="AB691" s="212"/>
      <c r="AC691" s="212"/>
      <c r="AD691" s="212"/>
      <c r="AE691" s="212"/>
      <c r="AF691" s="212"/>
      <c r="AG691" s="212" t="s">
        <v>172</v>
      </c>
      <c r="AH691" s="212">
        <v>0</v>
      </c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1" x14ac:dyDescent="0.2">
      <c r="A692" s="219"/>
      <c r="B692" s="220"/>
      <c r="C692" s="261" t="s">
        <v>308</v>
      </c>
      <c r="D692" s="253"/>
      <c r="E692" s="254">
        <v>9.8249999999999993</v>
      </c>
      <c r="F692" s="223"/>
      <c r="G692" s="223"/>
      <c r="H692" s="223"/>
      <c r="I692" s="223"/>
      <c r="J692" s="223"/>
      <c r="K692" s="223"/>
      <c r="L692" s="223"/>
      <c r="M692" s="223"/>
      <c r="N692" s="222"/>
      <c r="O692" s="222"/>
      <c r="P692" s="222"/>
      <c r="Q692" s="222"/>
      <c r="R692" s="223"/>
      <c r="S692" s="223"/>
      <c r="T692" s="223"/>
      <c r="U692" s="223"/>
      <c r="V692" s="223"/>
      <c r="W692" s="223"/>
      <c r="X692" s="223"/>
      <c r="Y692" s="212"/>
      <c r="Z692" s="212"/>
      <c r="AA692" s="212"/>
      <c r="AB692" s="212"/>
      <c r="AC692" s="212"/>
      <c r="AD692" s="212"/>
      <c r="AE692" s="212"/>
      <c r="AF692" s="212"/>
      <c r="AG692" s="212" t="s">
        <v>172</v>
      </c>
      <c r="AH692" s="212">
        <v>0</v>
      </c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1" x14ac:dyDescent="0.2">
      <c r="A693" s="219"/>
      <c r="B693" s="220"/>
      <c r="C693" s="261" t="s">
        <v>614</v>
      </c>
      <c r="D693" s="253"/>
      <c r="E693" s="254">
        <v>-0.9</v>
      </c>
      <c r="F693" s="223"/>
      <c r="G693" s="223"/>
      <c r="H693" s="223"/>
      <c r="I693" s="223"/>
      <c r="J693" s="223"/>
      <c r="K693" s="223"/>
      <c r="L693" s="223"/>
      <c r="M693" s="223"/>
      <c r="N693" s="222"/>
      <c r="O693" s="222"/>
      <c r="P693" s="222"/>
      <c r="Q693" s="222"/>
      <c r="R693" s="223"/>
      <c r="S693" s="223"/>
      <c r="T693" s="223"/>
      <c r="U693" s="223"/>
      <c r="V693" s="223"/>
      <c r="W693" s="223"/>
      <c r="X693" s="223"/>
      <c r="Y693" s="212"/>
      <c r="Z693" s="212"/>
      <c r="AA693" s="212"/>
      <c r="AB693" s="212"/>
      <c r="AC693" s="212"/>
      <c r="AD693" s="212"/>
      <c r="AE693" s="212"/>
      <c r="AF693" s="212"/>
      <c r="AG693" s="212" t="s">
        <v>172</v>
      </c>
      <c r="AH693" s="212">
        <v>0</v>
      </c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1" x14ac:dyDescent="0.2">
      <c r="A694" s="219"/>
      <c r="B694" s="220"/>
      <c r="C694" s="261" t="s">
        <v>206</v>
      </c>
      <c r="D694" s="253"/>
      <c r="E694" s="254"/>
      <c r="F694" s="223"/>
      <c r="G694" s="223"/>
      <c r="H694" s="223"/>
      <c r="I694" s="223"/>
      <c r="J694" s="223"/>
      <c r="K694" s="223"/>
      <c r="L694" s="223"/>
      <c r="M694" s="223"/>
      <c r="N694" s="222"/>
      <c r="O694" s="222"/>
      <c r="P694" s="222"/>
      <c r="Q694" s="222"/>
      <c r="R694" s="223"/>
      <c r="S694" s="223"/>
      <c r="T694" s="223"/>
      <c r="U694" s="223"/>
      <c r="V694" s="223"/>
      <c r="W694" s="223"/>
      <c r="X694" s="223"/>
      <c r="Y694" s="212"/>
      <c r="Z694" s="212"/>
      <c r="AA694" s="212"/>
      <c r="AB694" s="212"/>
      <c r="AC694" s="212"/>
      <c r="AD694" s="212"/>
      <c r="AE694" s="212"/>
      <c r="AF694" s="212"/>
      <c r="AG694" s="212" t="s">
        <v>172</v>
      </c>
      <c r="AH694" s="212">
        <v>0</v>
      </c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outlineLevel="1" x14ac:dyDescent="0.2">
      <c r="A695" s="219"/>
      <c r="B695" s="220"/>
      <c r="C695" s="261" t="s">
        <v>615</v>
      </c>
      <c r="D695" s="253"/>
      <c r="E695" s="254">
        <v>47.7</v>
      </c>
      <c r="F695" s="223"/>
      <c r="G695" s="223"/>
      <c r="H695" s="223"/>
      <c r="I695" s="223"/>
      <c r="J695" s="223"/>
      <c r="K695" s="223"/>
      <c r="L695" s="223"/>
      <c r="M695" s="223"/>
      <c r="N695" s="222"/>
      <c r="O695" s="222"/>
      <c r="P695" s="222"/>
      <c r="Q695" s="222"/>
      <c r="R695" s="223"/>
      <c r="S695" s="223"/>
      <c r="T695" s="223"/>
      <c r="U695" s="223"/>
      <c r="V695" s="223"/>
      <c r="W695" s="223"/>
      <c r="X695" s="223"/>
      <c r="Y695" s="212"/>
      <c r="Z695" s="212"/>
      <c r="AA695" s="212"/>
      <c r="AB695" s="212"/>
      <c r="AC695" s="212"/>
      <c r="AD695" s="212"/>
      <c r="AE695" s="212"/>
      <c r="AF695" s="212"/>
      <c r="AG695" s="212" t="s">
        <v>172</v>
      </c>
      <c r="AH695" s="212">
        <v>0</v>
      </c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1" x14ac:dyDescent="0.2">
      <c r="A696" s="219"/>
      <c r="B696" s="220"/>
      <c r="C696" s="261" t="s">
        <v>616</v>
      </c>
      <c r="D696" s="253"/>
      <c r="E696" s="254">
        <v>-8.4</v>
      </c>
      <c r="F696" s="223"/>
      <c r="G696" s="223"/>
      <c r="H696" s="223"/>
      <c r="I696" s="223"/>
      <c r="J696" s="223"/>
      <c r="K696" s="223"/>
      <c r="L696" s="223"/>
      <c r="M696" s="223"/>
      <c r="N696" s="222"/>
      <c r="O696" s="222"/>
      <c r="P696" s="222"/>
      <c r="Q696" s="222"/>
      <c r="R696" s="223"/>
      <c r="S696" s="223"/>
      <c r="T696" s="223"/>
      <c r="U696" s="223"/>
      <c r="V696" s="223"/>
      <c r="W696" s="223"/>
      <c r="X696" s="223"/>
      <c r="Y696" s="212"/>
      <c r="Z696" s="212"/>
      <c r="AA696" s="212"/>
      <c r="AB696" s="212"/>
      <c r="AC696" s="212"/>
      <c r="AD696" s="212"/>
      <c r="AE696" s="212"/>
      <c r="AF696" s="212"/>
      <c r="AG696" s="212" t="s">
        <v>172</v>
      </c>
      <c r="AH696" s="212">
        <v>0</v>
      </c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outlineLevel="1" x14ac:dyDescent="0.2">
      <c r="A697" s="219"/>
      <c r="B697" s="220"/>
      <c r="C697" s="261" t="s">
        <v>235</v>
      </c>
      <c r="D697" s="253"/>
      <c r="E697" s="254"/>
      <c r="F697" s="223"/>
      <c r="G697" s="223"/>
      <c r="H697" s="223"/>
      <c r="I697" s="223"/>
      <c r="J697" s="223"/>
      <c r="K697" s="223"/>
      <c r="L697" s="223"/>
      <c r="M697" s="223"/>
      <c r="N697" s="222"/>
      <c r="O697" s="222"/>
      <c r="P697" s="222"/>
      <c r="Q697" s="222"/>
      <c r="R697" s="223"/>
      <c r="S697" s="223"/>
      <c r="T697" s="223"/>
      <c r="U697" s="223"/>
      <c r="V697" s="223"/>
      <c r="W697" s="223"/>
      <c r="X697" s="223"/>
      <c r="Y697" s="212"/>
      <c r="Z697" s="212"/>
      <c r="AA697" s="212"/>
      <c r="AB697" s="212"/>
      <c r="AC697" s="212"/>
      <c r="AD697" s="212"/>
      <c r="AE697" s="212"/>
      <c r="AF697" s="212"/>
      <c r="AG697" s="212" t="s">
        <v>172</v>
      </c>
      <c r="AH697" s="212">
        <v>0</v>
      </c>
      <c r="AI697" s="212"/>
      <c r="AJ697" s="212"/>
      <c r="AK697" s="212"/>
      <c r="AL697" s="212"/>
      <c r="AM697" s="212"/>
      <c r="AN697" s="212"/>
      <c r="AO697" s="212"/>
      <c r="AP697" s="212"/>
      <c r="AQ697" s="212"/>
      <c r="AR697" s="212"/>
      <c r="AS697" s="212"/>
      <c r="AT697" s="212"/>
      <c r="AU697" s="212"/>
      <c r="AV697" s="212"/>
      <c r="AW697" s="212"/>
      <c r="AX697" s="212"/>
      <c r="AY697" s="212"/>
      <c r="AZ697" s="212"/>
      <c r="BA697" s="212"/>
      <c r="BB697" s="212"/>
      <c r="BC697" s="212"/>
      <c r="BD697" s="212"/>
      <c r="BE697" s="212"/>
      <c r="BF697" s="212"/>
      <c r="BG697" s="212"/>
      <c r="BH697" s="212"/>
    </row>
    <row r="698" spans="1:60" outlineLevel="1" x14ac:dyDescent="0.2">
      <c r="A698" s="219"/>
      <c r="B698" s="220"/>
      <c r="C698" s="261" t="s">
        <v>617</v>
      </c>
      <c r="D698" s="253"/>
      <c r="E698" s="254">
        <v>2.91</v>
      </c>
      <c r="F698" s="223"/>
      <c r="G698" s="223"/>
      <c r="H698" s="223"/>
      <c r="I698" s="223"/>
      <c r="J698" s="223"/>
      <c r="K698" s="223"/>
      <c r="L698" s="223"/>
      <c r="M698" s="223"/>
      <c r="N698" s="222"/>
      <c r="O698" s="222"/>
      <c r="P698" s="222"/>
      <c r="Q698" s="222"/>
      <c r="R698" s="223"/>
      <c r="S698" s="223"/>
      <c r="T698" s="223"/>
      <c r="U698" s="223"/>
      <c r="V698" s="223"/>
      <c r="W698" s="223"/>
      <c r="X698" s="223"/>
      <c r="Y698" s="212"/>
      <c r="Z698" s="212"/>
      <c r="AA698" s="212"/>
      <c r="AB698" s="212"/>
      <c r="AC698" s="212"/>
      <c r="AD698" s="212"/>
      <c r="AE698" s="212"/>
      <c r="AF698" s="212"/>
      <c r="AG698" s="212" t="s">
        <v>172</v>
      </c>
      <c r="AH698" s="212">
        <v>0</v>
      </c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1" x14ac:dyDescent="0.2">
      <c r="A699" s="219"/>
      <c r="B699" s="220"/>
      <c r="C699" s="261" t="s">
        <v>246</v>
      </c>
      <c r="D699" s="253"/>
      <c r="E699" s="254"/>
      <c r="F699" s="223"/>
      <c r="G699" s="223"/>
      <c r="H699" s="223"/>
      <c r="I699" s="223"/>
      <c r="J699" s="223"/>
      <c r="K699" s="223"/>
      <c r="L699" s="223"/>
      <c r="M699" s="223"/>
      <c r="N699" s="222"/>
      <c r="O699" s="222"/>
      <c r="P699" s="222"/>
      <c r="Q699" s="222"/>
      <c r="R699" s="223"/>
      <c r="S699" s="223"/>
      <c r="T699" s="223"/>
      <c r="U699" s="223"/>
      <c r="V699" s="223"/>
      <c r="W699" s="223"/>
      <c r="X699" s="223"/>
      <c r="Y699" s="212"/>
      <c r="Z699" s="212"/>
      <c r="AA699" s="212"/>
      <c r="AB699" s="212"/>
      <c r="AC699" s="212"/>
      <c r="AD699" s="212"/>
      <c r="AE699" s="212"/>
      <c r="AF699" s="212"/>
      <c r="AG699" s="212" t="s">
        <v>172</v>
      </c>
      <c r="AH699" s="212">
        <v>0</v>
      </c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1" x14ac:dyDescent="0.2">
      <c r="A700" s="219"/>
      <c r="B700" s="220"/>
      <c r="C700" s="261" t="s">
        <v>618</v>
      </c>
      <c r="D700" s="253"/>
      <c r="E700" s="254">
        <v>58.271999999999998</v>
      </c>
      <c r="F700" s="223"/>
      <c r="G700" s="223"/>
      <c r="H700" s="223"/>
      <c r="I700" s="223"/>
      <c r="J700" s="223"/>
      <c r="K700" s="223"/>
      <c r="L700" s="223"/>
      <c r="M700" s="223"/>
      <c r="N700" s="222"/>
      <c r="O700" s="222"/>
      <c r="P700" s="222"/>
      <c r="Q700" s="222"/>
      <c r="R700" s="223"/>
      <c r="S700" s="223"/>
      <c r="T700" s="223"/>
      <c r="U700" s="223"/>
      <c r="V700" s="223"/>
      <c r="W700" s="223"/>
      <c r="X700" s="223"/>
      <c r="Y700" s="212"/>
      <c r="Z700" s="212"/>
      <c r="AA700" s="212"/>
      <c r="AB700" s="212"/>
      <c r="AC700" s="212"/>
      <c r="AD700" s="212"/>
      <c r="AE700" s="212"/>
      <c r="AF700" s="212"/>
      <c r="AG700" s="212" t="s">
        <v>172</v>
      </c>
      <c r="AH700" s="212">
        <v>0</v>
      </c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outlineLevel="1" x14ac:dyDescent="0.2">
      <c r="A701" s="219"/>
      <c r="B701" s="220"/>
      <c r="C701" s="261" t="s">
        <v>619</v>
      </c>
      <c r="D701" s="253"/>
      <c r="E701" s="254">
        <v>-3.2</v>
      </c>
      <c r="F701" s="223"/>
      <c r="G701" s="223"/>
      <c r="H701" s="223"/>
      <c r="I701" s="223"/>
      <c r="J701" s="223"/>
      <c r="K701" s="223"/>
      <c r="L701" s="223"/>
      <c r="M701" s="223"/>
      <c r="N701" s="222"/>
      <c r="O701" s="222"/>
      <c r="P701" s="222"/>
      <c r="Q701" s="222"/>
      <c r="R701" s="223"/>
      <c r="S701" s="223"/>
      <c r="T701" s="223"/>
      <c r="U701" s="223"/>
      <c r="V701" s="223"/>
      <c r="W701" s="223"/>
      <c r="X701" s="223"/>
      <c r="Y701" s="212"/>
      <c r="Z701" s="212"/>
      <c r="AA701" s="212"/>
      <c r="AB701" s="212"/>
      <c r="AC701" s="212"/>
      <c r="AD701" s="212"/>
      <c r="AE701" s="212"/>
      <c r="AF701" s="212"/>
      <c r="AG701" s="212" t="s">
        <v>172</v>
      </c>
      <c r="AH701" s="212">
        <v>0</v>
      </c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12"/>
      <c r="BB701" s="212"/>
      <c r="BC701" s="212"/>
      <c r="BD701" s="212"/>
      <c r="BE701" s="212"/>
      <c r="BF701" s="212"/>
      <c r="BG701" s="212"/>
      <c r="BH701" s="212"/>
    </row>
    <row r="702" spans="1:60" outlineLevel="1" x14ac:dyDescent="0.2">
      <c r="A702" s="233">
        <v>75</v>
      </c>
      <c r="B702" s="234" t="s">
        <v>624</v>
      </c>
      <c r="C702" s="249" t="s">
        <v>625</v>
      </c>
      <c r="D702" s="235" t="s">
        <v>192</v>
      </c>
      <c r="E702" s="236">
        <v>131.286</v>
      </c>
      <c r="F702" s="237"/>
      <c r="G702" s="238">
        <f>ROUND(E702*F702,2)</f>
        <v>0</v>
      </c>
      <c r="H702" s="237"/>
      <c r="I702" s="238">
        <f>ROUND(E702*H702,2)</f>
        <v>0</v>
      </c>
      <c r="J702" s="237"/>
      <c r="K702" s="238">
        <f>ROUND(E702*J702,2)</f>
        <v>0</v>
      </c>
      <c r="L702" s="238">
        <v>21</v>
      </c>
      <c r="M702" s="238">
        <f>G702*(1+L702/100)</f>
        <v>0</v>
      </c>
      <c r="N702" s="236">
        <v>1.7000000000000001E-4</v>
      </c>
      <c r="O702" s="236">
        <f>ROUND(E702*N702,2)</f>
        <v>0.02</v>
      </c>
      <c r="P702" s="236">
        <v>0</v>
      </c>
      <c r="Q702" s="236">
        <f>ROUND(E702*P702,2)</f>
        <v>0</v>
      </c>
      <c r="R702" s="238" t="s">
        <v>518</v>
      </c>
      <c r="S702" s="238" t="s">
        <v>156</v>
      </c>
      <c r="T702" s="239" t="s">
        <v>156</v>
      </c>
      <c r="U702" s="223">
        <v>0.12</v>
      </c>
      <c r="V702" s="223">
        <f>ROUND(E702*U702,2)</f>
        <v>15.75</v>
      </c>
      <c r="W702" s="223"/>
      <c r="X702" s="223" t="s">
        <v>169</v>
      </c>
      <c r="Y702" s="212"/>
      <c r="Z702" s="212"/>
      <c r="AA702" s="212"/>
      <c r="AB702" s="212"/>
      <c r="AC702" s="212"/>
      <c r="AD702" s="212"/>
      <c r="AE702" s="212"/>
      <c r="AF702" s="212"/>
      <c r="AG702" s="212" t="s">
        <v>170</v>
      </c>
      <c r="AH702" s="212"/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outlineLevel="1" x14ac:dyDescent="0.2">
      <c r="A703" s="219"/>
      <c r="B703" s="220"/>
      <c r="C703" s="261" t="s">
        <v>613</v>
      </c>
      <c r="D703" s="253"/>
      <c r="E703" s="254"/>
      <c r="F703" s="223"/>
      <c r="G703" s="223"/>
      <c r="H703" s="223"/>
      <c r="I703" s="223"/>
      <c r="J703" s="223"/>
      <c r="K703" s="223"/>
      <c r="L703" s="223"/>
      <c r="M703" s="223"/>
      <c r="N703" s="222"/>
      <c r="O703" s="222"/>
      <c r="P703" s="222"/>
      <c r="Q703" s="222"/>
      <c r="R703" s="223"/>
      <c r="S703" s="223"/>
      <c r="T703" s="223"/>
      <c r="U703" s="223"/>
      <c r="V703" s="223"/>
      <c r="W703" s="223"/>
      <c r="X703" s="223"/>
      <c r="Y703" s="212"/>
      <c r="Z703" s="212"/>
      <c r="AA703" s="212"/>
      <c r="AB703" s="212"/>
      <c r="AC703" s="212"/>
      <c r="AD703" s="212"/>
      <c r="AE703" s="212"/>
      <c r="AF703" s="212"/>
      <c r="AG703" s="212" t="s">
        <v>172</v>
      </c>
      <c r="AH703" s="212">
        <v>0</v>
      </c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12"/>
      <c r="BB703" s="212"/>
      <c r="BC703" s="212"/>
      <c r="BD703" s="212"/>
      <c r="BE703" s="212"/>
      <c r="BF703" s="212"/>
      <c r="BG703" s="212"/>
      <c r="BH703" s="212"/>
    </row>
    <row r="704" spans="1:60" outlineLevel="1" x14ac:dyDescent="0.2">
      <c r="A704" s="219"/>
      <c r="B704" s="220"/>
      <c r="C704" s="261" t="s">
        <v>232</v>
      </c>
      <c r="D704" s="253"/>
      <c r="E704" s="254"/>
      <c r="F704" s="223"/>
      <c r="G704" s="223"/>
      <c r="H704" s="223"/>
      <c r="I704" s="223"/>
      <c r="J704" s="223"/>
      <c r="K704" s="223"/>
      <c r="L704" s="223"/>
      <c r="M704" s="223"/>
      <c r="N704" s="222"/>
      <c r="O704" s="222"/>
      <c r="P704" s="222"/>
      <c r="Q704" s="222"/>
      <c r="R704" s="223"/>
      <c r="S704" s="223"/>
      <c r="T704" s="223"/>
      <c r="U704" s="223"/>
      <c r="V704" s="223"/>
      <c r="W704" s="223"/>
      <c r="X704" s="223"/>
      <c r="Y704" s="212"/>
      <c r="Z704" s="212"/>
      <c r="AA704" s="212"/>
      <c r="AB704" s="212"/>
      <c r="AC704" s="212"/>
      <c r="AD704" s="212"/>
      <c r="AE704" s="212"/>
      <c r="AF704" s="212"/>
      <c r="AG704" s="212" t="s">
        <v>172</v>
      </c>
      <c r="AH704" s="212">
        <v>0</v>
      </c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12"/>
      <c r="BB704" s="212"/>
      <c r="BC704" s="212"/>
      <c r="BD704" s="212"/>
      <c r="BE704" s="212"/>
      <c r="BF704" s="212"/>
      <c r="BG704" s="212"/>
      <c r="BH704" s="212"/>
    </row>
    <row r="705" spans="1:60" outlineLevel="1" x14ac:dyDescent="0.2">
      <c r="A705" s="219"/>
      <c r="B705" s="220"/>
      <c r="C705" s="261" t="s">
        <v>477</v>
      </c>
      <c r="D705" s="253"/>
      <c r="E705" s="254">
        <v>6.55</v>
      </c>
      <c r="F705" s="223"/>
      <c r="G705" s="223"/>
      <c r="H705" s="223"/>
      <c r="I705" s="223"/>
      <c r="J705" s="223"/>
      <c r="K705" s="223"/>
      <c r="L705" s="223"/>
      <c r="M705" s="223"/>
      <c r="N705" s="222"/>
      <c r="O705" s="222"/>
      <c r="P705" s="222"/>
      <c r="Q705" s="222"/>
      <c r="R705" s="223"/>
      <c r="S705" s="223"/>
      <c r="T705" s="223"/>
      <c r="U705" s="223"/>
      <c r="V705" s="223"/>
      <c r="W705" s="223"/>
      <c r="X705" s="223"/>
      <c r="Y705" s="212"/>
      <c r="Z705" s="212"/>
      <c r="AA705" s="212"/>
      <c r="AB705" s="212"/>
      <c r="AC705" s="212"/>
      <c r="AD705" s="212"/>
      <c r="AE705" s="212"/>
      <c r="AF705" s="212"/>
      <c r="AG705" s="212" t="s">
        <v>172</v>
      </c>
      <c r="AH705" s="212">
        <v>0</v>
      </c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outlineLevel="1" x14ac:dyDescent="0.2">
      <c r="A706" s="219"/>
      <c r="B706" s="220"/>
      <c r="C706" s="261" t="s">
        <v>626</v>
      </c>
      <c r="D706" s="253"/>
      <c r="E706" s="254">
        <v>3</v>
      </c>
      <c r="F706" s="223"/>
      <c r="G706" s="223"/>
      <c r="H706" s="223"/>
      <c r="I706" s="223"/>
      <c r="J706" s="223"/>
      <c r="K706" s="223"/>
      <c r="L706" s="223"/>
      <c r="M706" s="223"/>
      <c r="N706" s="222"/>
      <c r="O706" s="222"/>
      <c r="P706" s="222"/>
      <c r="Q706" s="222"/>
      <c r="R706" s="223"/>
      <c r="S706" s="223"/>
      <c r="T706" s="223"/>
      <c r="U706" s="223"/>
      <c r="V706" s="223"/>
      <c r="W706" s="223"/>
      <c r="X706" s="223"/>
      <c r="Y706" s="212"/>
      <c r="Z706" s="212"/>
      <c r="AA706" s="212"/>
      <c r="AB706" s="212"/>
      <c r="AC706" s="212"/>
      <c r="AD706" s="212"/>
      <c r="AE706" s="212"/>
      <c r="AF706" s="212"/>
      <c r="AG706" s="212" t="s">
        <v>172</v>
      </c>
      <c r="AH706" s="212">
        <v>0</v>
      </c>
      <c r="AI706" s="212"/>
      <c r="AJ706" s="212"/>
      <c r="AK706" s="212"/>
      <c r="AL706" s="212"/>
      <c r="AM706" s="212"/>
      <c r="AN706" s="212"/>
      <c r="AO706" s="212"/>
      <c r="AP706" s="212"/>
      <c r="AQ706" s="212"/>
      <c r="AR706" s="212"/>
      <c r="AS706" s="212"/>
      <c r="AT706" s="212"/>
      <c r="AU706" s="212"/>
      <c r="AV706" s="212"/>
      <c r="AW706" s="212"/>
      <c r="AX706" s="212"/>
      <c r="AY706" s="212"/>
      <c r="AZ706" s="212"/>
      <c r="BA706" s="212"/>
      <c r="BB706" s="212"/>
      <c r="BC706" s="212"/>
      <c r="BD706" s="212"/>
      <c r="BE706" s="212"/>
      <c r="BF706" s="212"/>
      <c r="BG706" s="212"/>
      <c r="BH706" s="212"/>
    </row>
    <row r="707" spans="1:60" outlineLevel="1" x14ac:dyDescent="0.2">
      <c r="A707" s="219"/>
      <c r="B707" s="220"/>
      <c r="C707" s="261" t="s">
        <v>206</v>
      </c>
      <c r="D707" s="253"/>
      <c r="E707" s="254"/>
      <c r="F707" s="223"/>
      <c r="G707" s="223"/>
      <c r="H707" s="223"/>
      <c r="I707" s="223"/>
      <c r="J707" s="223"/>
      <c r="K707" s="223"/>
      <c r="L707" s="223"/>
      <c r="M707" s="223"/>
      <c r="N707" s="222"/>
      <c r="O707" s="222"/>
      <c r="P707" s="222"/>
      <c r="Q707" s="222"/>
      <c r="R707" s="223"/>
      <c r="S707" s="223"/>
      <c r="T707" s="223"/>
      <c r="U707" s="223"/>
      <c r="V707" s="223"/>
      <c r="W707" s="223"/>
      <c r="X707" s="223"/>
      <c r="Y707" s="212"/>
      <c r="Z707" s="212"/>
      <c r="AA707" s="212"/>
      <c r="AB707" s="212"/>
      <c r="AC707" s="212"/>
      <c r="AD707" s="212"/>
      <c r="AE707" s="212"/>
      <c r="AF707" s="212"/>
      <c r="AG707" s="212" t="s">
        <v>172</v>
      </c>
      <c r="AH707" s="212">
        <v>0</v>
      </c>
      <c r="AI707" s="212"/>
      <c r="AJ707" s="212"/>
      <c r="AK707" s="212"/>
      <c r="AL707" s="212"/>
      <c r="AM707" s="212"/>
      <c r="AN707" s="212"/>
      <c r="AO707" s="212"/>
      <c r="AP707" s="212"/>
      <c r="AQ707" s="212"/>
      <c r="AR707" s="212"/>
      <c r="AS707" s="212"/>
      <c r="AT707" s="212"/>
      <c r="AU707" s="212"/>
      <c r="AV707" s="212"/>
      <c r="AW707" s="212"/>
      <c r="AX707" s="212"/>
      <c r="AY707" s="212"/>
      <c r="AZ707" s="212"/>
      <c r="BA707" s="212"/>
      <c r="BB707" s="212"/>
      <c r="BC707" s="212"/>
      <c r="BD707" s="212"/>
      <c r="BE707" s="212"/>
      <c r="BF707" s="212"/>
      <c r="BG707" s="212"/>
      <c r="BH707" s="212"/>
    </row>
    <row r="708" spans="1:60" outlineLevel="1" x14ac:dyDescent="0.2">
      <c r="A708" s="219"/>
      <c r="B708" s="220"/>
      <c r="C708" s="261" t="s">
        <v>627</v>
      </c>
      <c r="D708" s="253"/>
      <c r="E708" s="254">
        <v>23.85</v>
      </c>
      <c r="F708" s="223"/>
      <c r="G708" s="223"/>
      <c r="H708" s="223"/>
      <c r="I708" s="223"/>
      <c r="J708" s="223"/>
      <c r="K708" s="223"/>
      <c r="L708" s="223"/>
      <c r="M708" s="223"/>
      <c r="N708" s="222"/>
      <c r="O708" s="222"/>
      <c r="P708" s="222"/>
      <c r="Q708" s="222"/>
      <c r="R708" s="223"/>
      <c r="S708" s="223"/>
      <c r="T708" s="223"/>
      <c r="U708" s="223"/>
      <c r="V708" s="223"/>
      <c r="W708" s="223"/>
      <c r="X708" s="223"/>
      <c r="Y708" s="212"/>
      <c r="Z708" s="212"/>
      <c r="AA708" s="212"/>
      <c r="AB708" s="212"/>
      <c r="AC708" s="212"/>
      <c r="AD708" s="212"/>
      <c r="AE708" s="212"/>
      <c r="AF708" s="212"/>
      <c r="AG708" s="212" t="s">
        <v>172</v>
      </c>
      <c r="AH708" s="212">
        <v>0</v>
      </c>
      <c r="AI708" s="212"/>
      <c r="AJ708" s="212"/>
      <c r="AK708" s="212"/>
      <c r="AL708" s="212"/>
      <c r="AM708" s="212"/>
      <c r="AN708" s="212"/>
      <c r="AO708" s="212"/>
      <c r="AP708" s="212"/>
      <c r="AQ708" s="212"/>
      <c r="AR708" s="212"/>
      <c r="AS708" s="212"/>
      <c r="AT708" s="212"/>
      <c r="AU708" s="212"/>
      <c r="AV708" s="212"/>
      <c r="AW708" s="212"/>
      <c r="AX708" s="212"/>
      <c r="AY708" s="212"/>
      <c r="AZ708" s="212"/>
      <c r="BA708" s="212"/>
      <c r="BB708" s="212"/>
      <c r="BC708" s="212"/>
      <c r="BD708" s="212"/>
      <c r="BE708" s="212"/>
      <c r="BF708" s="212"/>
      <c r="BG708" s="212"/>
      <c r="BH708" s="212"/>
    </row>
    <row r="709" spans="1:60" outlineLevel="1" x14ac:dyDescent="0.2">
      <c r="A709" s="219"/>
      <c r="B709" s="220"/>
      <c r="C709" s="261" t="s">
        <v>628</v>
      </c>
      <c r="D709" s="253"/>
      <c r="E709" s="254">
        <v>15.95</v>
      </c>
      <c r="F709" s="223"/>
      <c r="G709" s="223"/>
      <c r="H709" s="223"/>
      <c r="I709" s="223"/>
      <c r="J709" s="223"/>
      <c r="K709" s="223"/>
      <c r="L709" s="223"/>
      <c r="M709" s="223"/>
      <c r="N709" s="222"/>
      <c r="O709" s="222"/>
      <c r="P709" s="222"/>
      <c r="Q709" s="222"/>
      <c r="R709" s="223"/>
      <c r="S709" s="223"/>
      <c r="T709" s="223"/>
      <c r="U709" s="223"/>
      <c r="V709" s="223"/>
      <c r="W709" s="223"/>
      <c r="X709" s="223"/>
      <c r="Y709" s="212"/>
      <c r="Z709" s="212"/>
      <c r="AA709" s="212"/>
      <c r="AB709" s="212"/>
      <c r="AC709" s="212"/>
      <c r="AD709" s="212"/>
      <c r="AE709" s="212"/>
      <c r="AF709" s="212"/>
      <c r="AG709" s="212" t="s">
        <v>172</v>
      </c>
      <c r="AH709" s="212">
        <v>0</v>
      </c>
      <c r="AI709" s="212"/>
      <c r="AJ709" s="212"/>
      <c r="AK709" s="212"/>
      <c r="AL709" s="212"/>
      <c r="AM709" s="212"/>
      <c r="AN709" s="212"/>
      <c r="AO709" s="212"/>
      <c r="AP709" s="212"/>
      <c r="AQ709" s="212"/>
      <c r="AR709" s="212"/>
      <c r="AS709" s="212"/>
      <c r="AT709" s="212"/>
      <c r="AU709" s="212"/>
      <c r="AV709" s="212"/>
      <c r="AW709" s="212"/>
      <c r="AX709" s="212"/>
      <c r="AY709" s="212"/>
      <c r="AZ709" s="212"/>
      <c r="BA709" s="212"/>
      <c r="BB709" s="212"/>
      <c r="BC709" s="212"/>
      <c r="BD709" s="212"/>
      <c r="BE709" s="212"/>
      <c r="BF709" s="212"/>
      <c r="BG709" s="212"/>
      <c r="BH709" s="212"/>
    </row>
    <row r="710" spans="1:60" outlineLevel="1" x14ac:dyDescent="0.2">
      <c r="A710" s="219"/>
      <c r="B710" s="220"/>
      <c r="C710" s="261" t="s">
        <v>235</v>
      </c>
      <c r="D710" s="253"/>
      <c r="E710" s="254"/>
      <c r="F710" s="223"/>
      <c r="G710" s="223"/>
      <c r="H710" s="223"/>
      <c r="I710" s="223"/>
      <c r="J710" s="223"/>
      <c r="K710" s="223"/>
      <c r="L710" s="223"/>
      <c r="M710" s="223"/>
      <c r="N710" s="222"/>
      <c r="O710" s="222"/>
      <c r="P710" s="222"/>
      <c r="Q710" s="222"/>
      <c r="R710" s="223"/>
      <c r="S710" s="223"/>
      <c r="T710" s="223"/>
      <c r="U710" s="223"/>
      <c r="V710" s="223"/>
      <c r="W710" s="223"/>
      <c r="X710" s="223"/>
      <c r="Y710" s="212"/>
      <c r="Z710" s="212"/>
      <c r="AA710" s="212"/>
      <c r="AB710" s="212"/>
      <c r="AC710" s="212"/>
      <c r="AD710" s="212"/>
      <c r="AE710" s="212"/>
      <c r="AF710" s="212"/>
      <c r="AG710" s="212" t="s">
        <v>172</v>
      </c>
      <c r="AH710" s="212">
        <v>0</v>
      </c>
      <c r="AI710" s="212"/>
      <c r="AJ710" s="212"/>
      <c r="AK710" s="212"/>
      <c r="AL710" s="212"/>
      <c r="AM710" s="212"/>
      <c r="AN710" s="212"/>
      <c r="AO710" s="212"/>
      <c r="AP710" s="212"/>
      <c r="AQ710" s="212"/>
      <c r="AR710" s="212"/>
      <c r="AS710" s="212"/>
      <c r="AT710" s="212"/>
      <c r="AU710" s="212"/>
      <c r="AV710" s="212"/>
      <c r="AW710" s="212"/>
      <c r="AX710" s="212"/>
      <c r="AY710" s="212"/>
      <c r="AZ710" s="212"/>
      <c r="BA710" s="212"/>
      <c r="BB710" s="212"/>
      <c r="BC710" s="212"/>
      <c r="BD710" s="212"/>
      <c r="BE710" s="212"/>
      <c r="BF710" s="212"/>
      <c r="BG710" s="212"/>
      <c r="BH710" s="212"/>
    </row>
    <row r="711" spans="1:60" outlineLevel="1" x14ac:dyDescent="0.2">
      <c r="A711" s="219"/>
      <c r="B711" s="220"/>
      <c r="C711" s="261" t="s">
        <v>629</v>
      </c>
      <c r="D711" s="253"/>
      <c r="E711" s="254">
        <v>1.2</v>
      </c>
      <c r="F711" s="223"/>
      <c r="G711" s="223"/>
      <c r="H711" s="223"/>
      <c r="I711" s="223"/>
      <c r="J711" s="223"/>
      <c r="K711" s="223"/>
      <c r="L711" s="223"/>
      <c r="M711" s="223"/>
      <c r="N711" s="222"/>
      <c r="O711" s="222"/>
      <c r="P711" s="222"/>
      <c r="Q711" s="222"/>
      <c r="R711" s="223"/>
      <c r="S711" s="223"/>
      <c r="T711" s="223"/>
      <c r="U711" s="223"/>
      <c r="V711" s="223"/>
      <c r="W711" s="223"/>
      <c r="X711" s="223"/>
      <c r="Y711" s="212"/>
      <c r="Z711" s="212"/>
      <c r="AA711" s="212"/>
      <c r="AB711" s="212"/>
      <c r="AC711" s="212"/>
      <c r="AD711" s="212"/>
      <c r="AE711" s="212"/>
      <c r="AF711" s="212"/>
      <c r="AG711" s="212" t="s">
        <v>172</v>
      </c>
      <c r="AH711" s="212">
        <v>0</v>
      </c>
      <c r="AI711" s="212"/>
      <c r="AJ711" s="212"/>
      <c r="AK711" s="212"/>
      <c r="AL711" s="212"/>
      <c r="AM711" s="212"/>
      <c r="AN711" s="212"/>
      <c r="AO711" s="212"/>
      <c r="AP711" s="212"/>
      <c r="AQ711" s="212"/>
      <c r="AR711" s="212"/>
      <c r="AS711" s="212"/>
      <c r="AT711" s="212"/>
      <c r="AU711" s="212"/>
      <c r="AV711" s="212"/>
      <c r="AW711" s="212"/>
      <c r="AX711" s="212"/>
      <c r="AY711" s="212"/>
      <c r="AZ711" s="212"/>
      <c r="BA711" s="212"/>
      <c r="BB711" s="212"/>
      <c r="BC711" s="212"/>
      <c r="BD711" s="212"/>
      <c r="BE711" s="212"/>
      <c r="BF711" s="212"/>
      <c r="BG711" s="212"/>
      <c r="BH711" s="212"/>
    </row>
    <row r="712" spans="1:60" outlineLevel="1" x14ac:dyDescent="0.2">
      <c r="A712" s="219"/>
      <c r="B712" s="220"/>
      <c r="C712" s="261" t="s">
        <v>246</v>
      </c>
      <c r="D712" s="253"/>
      <c r="E712" s="254"/>
      <c r="F712" s="223"/>
      <c r="G712" s="223"/>
      <c r="H712" s="223"/>
      <c r="I712" s="223"/>
      <c r="J712" s="223"/>
      <c r="K712" s="223"/>
      <c r="L712" s="223"/>
      <c r="M712" s="223"/>
      <c r="N712" s="222"/>
      <c r="O712" s="222"/>
      <c r="P712" s="222"/>
      <c r="Q712" s="222"/>
      <c r="R712" s="223"/>
      <c r="S712" s="223"/>
      <c r="T712" s="223"/>
      <c r="U712" s="223"/>
      <c r="V712" s="223"/>
      <c r="W712" s="223"/>
      <c r="X712" s="223"/>
      <c r="Y712" s="212"/>
      <c r="Z712" s="212"/>
      <c r="AA712" s="212"/>
      <c r="AB712" s="212"/>
      <c r="AC712" s="212"/>
      <c r="AD712" s="212"/>
      <c r="AE712" s="212"/>
      <c r="AF712" s="212"/>
      <c r="AG712" s="212" t="s">
        <v>172</v>
      </c>
      <c r="AH712" s="212">
        <v>0</v>
      </c>
      <c r="AI712" s="212"/>
      <c r="AJ712" s="212"/>
      <c r="AK712" s="212"/>
      <c r="AL712" s="212"/>
      <c r="AM712" s="212"/>
      <c r="AN712" s="212"/>
      <c r="AO712" s="212"/>
      <c r="AP712" s="212"/>
      <c r="AQ712" s="212"/>
      <c r="AR712" s="212"/>
      <c r="AS712" s="212"/>
      <c r="AT712" s="212"/>
      <c r="AU712" s="212"/>
      <c r="AV712" s="212"/>
      <c r="AW712" s="212"/>
      <c r="AX712" s="212"/>
      <c r="AY712" s="212"/>
      <c r="AZ712" s="212"/>
      <c r="BA712" s="212"/>
      <c r="BB712" s="212"/>
      <c r="BC712" s="212"/>
      <c r="BD712" s="212"/>
      <c r="BE712" s="212"/>
      <c r="BF712" s="212"/>
      <c r="BG712" s="212"/>
      <c r="BH712" s="212"/>
    </row>
    <row r="713" spans="1:60" outlineLevel="1" x14ac:dyDescent="0.2">
      <c r="A713" s="219"/>
      <c r="B713" s="220"/>
      <c r="C713" s="261" t="s">
        <v>630</v>
      </c>
      <c r="D713" s="253"/>
      <c r="E713" s="254">
        <v>29.135999999999999</v>
      </c>
      <c r="F713" s="223"/>
      <c r="G713" s="223"/>
      <c r="H713" s="223"/>
      <c r="I713" s="223"/>
      <c r="J713" s="223"/>
      <c r="K713" s="223"/>
      <c r="L713" s="223"/>
      <c r="M713" s="223"/>
      <c r="N713" s="222"/>
      <c r="O713" s="222"/>
      <c r="P713" s="222"/>
      <c r="Q713" s="222"/>
      <c r="R713" s="223"/>
      <c r="S713" s="223"/>
      <c r="T713" s="223"/>
      <c r="U713" s="223"/>
      <c r="V713" s="223"/>
      <c r="W713" s="223"/>
      <c r="X713" s="223"/>
      <c r="Y713" s="212"/>
      <c r="Z713" s="212"/>
      <c r="AA713" s="212"/>
      <c r="AB713" s="212"/>
      <c r="AC713" s="212"/>
      <c r="AD713" s="212"/>
      <c r="AE713" s="212"/>
      <c r="AF713" s="212"/>
      <c r="AG713" s="212" t="s">
        <v>172</v>
      </c>
      <c r="AH713" s="212">
        <v>0</v>
      </c>
      <c r="AI713" s="212"/>
      <c r="AJ713" s="212"/>
      <c r="AK713" s="212"/>
      <c r="AL713" s="212"/>
      <c r="AM713" s="212"/>
      <c r="AN713" s="212"/>
      <c r="AO713" s="212"/>
      <c r="AP713" s="212"/>
      <c r="AQ713" s="212"/>
      <c r="AR713" s="212"/>
      <c r="AS713" s="212"/>
      <c r="AT713" s="212"/>
      <c r="AU713" s="212"/>
      <c r="AV713" s="212"/>
      <c r="AW713" s="212"/>
      <c r="AX713" s="212"/>
      <c r="AY713" s="212"/>
      <c r="AZ713" s="212"/>
      <c r="BA713" s="212"/>
      <c r="BB713" s="212"/>
      <c r="BC713" s="212"/>
      <c r="BD713" s="212"/>
      <c r="BE713" s="212"/>
      <c r="BF713" s="212"/>
      <c r="BG713" s="212"/>
      <c r="BH713" s="212"/>
    </row>
    <row r="714" spans="1:60" outlineLevel="1" x14ac:dyDescent="0.2">
      <c r="A714" s="219"/>
      <c r="B714" s="220"/>
      <c r="C714" s="261" t="s">
        <v>631</v>
      </c>
      <c r="D714" s="253"/>
      <c r="E714" s="254">
        <v>51.6</v>
      </c>
      <c r="F714" s="223"/>
      <c r="G714" s="223"/>
      <c r="H714" s="223"/>
      <c r="I714" s="223"/>
      <c r="J714" s="223"/>
      <c r="K714" s="223"/>
      <c r="L714" s="223"/>
      <c r="M714" s="223"/>
      <c r="N714" s="222"/>
      <c r="O714" s="222"/>
      <c r="P714" s="222"/>
      <c r="Q714" s="222"/>
      <c r="R714" s="223"/>
      <c r="S714" s="223"/>
      <c r="T714" s="223"/>
      <c r="U714" s="223"/>
      <c r="V714" s="223"/>
      <c r="W714" s="223"/>
      <c r="X714" s="223"/>
      <c r="Y714" s="212"/>
      <c r="Z714" s="212"/>
      <c r="AA714" s="212"/>
      <c r="AB714" s="212"/>
      <c r="AC714" s="212"/>
      <c r="AD714" s="212"/>
      <c r="AE714" s="212"/>
      <c r="AF714" s="212"/>
      <c r="AG714" s="212" t="s">
        <v>172</v>
      </c>
      <c r="AH714" s="212">
        <v>0</v>
      </c>
      <c r="AI714" s="212"/>
      <c r="AJ714" s="212"/>
      <c r="AK714" s="212"/>
      <c r="AL714" s="212"/>
      <c r="AM714" s="212"/>
      <c r="AN714" s="212"/>
      <c r="AO714" s="212"/>
      <c r="AP714" s="212"/>
      <c r="AQ714" s="212"/>
      <c r="AR714" s="212"/>
      <c r="AS714" s="212"/>
      <c r="AT714" s="212"/>
      <c r="AU714" s="212"/>
      <c r="AV714" s="212"/>
      <c r="AW714" s="212"/>
      <c r="AX714" s="212"/>
      <c r="AY714" s="212"/>
      <c r="AZ714" s="212"/>
      <c r="BA714" s="212"/>
      <c r="BB714" s="212"/>
      <c r="BC714" s="212"/>
      <c r="BD714" s="212"/>
      <c r="BE714" s="212"/>
      <c r="BF714" s="212"/>
      <c r="BG714" s="212"/>
      <c r="BH714" s="212"/>
    </row>
    <row r="715" spans="1:60" ht="22.5" outlineLevel="1" x14ac:dyDescent="0.2">
      <c r="A715" s="233">
        <v>76</v>
      </c>
      <c r="B715" s="234" t="s">
        <v>632</v>
      </c>
      <c r="C715" s="249" t="s">
        <v>633</v>
      </c>
      <c r="D715" s="235" t="s">
        <v>192</v>
      </c>
      <c r="E715" s="236">
        <v>8.5500000000000007</v>
      </c>
      <c r="F715" s="237"/>
      <c r="G715" s="238">
        <f>ROUND(E715*F715,2)</f>
        <v>0</v>
      </c>
      <c r="H715" s="237"/>
      <c r="I715" s="238">
        <f>ROUND(E715*H715,2)</f>
        <v>0</v>
      </c>
      <c r="J715" s="237"/>
      <c r="K715" s="238">
        <f>ROUND(E715*J715,2)</f>
        <v>0</v>
      </c>
      <c r="L715" s="238">
        <v>21</v>
      </c>
      <c r="M715" s="238">
        <f>G715*(1+L715/100)</f>
        <v>0</v>
      </c>
      <c r="N715" s="236">
        <v>5.5000000000000003E-4</v>
      </c>
      <c r="O715" s="236">
        <f>ROUND(E715*N715,2)</f>
        <v>0</v>
      </c>
      <c r="P715" s="236">
        <v>0</v>
      </c>
      <c r="Q715" s="236">
        <f>ROUND(E715*P715,2)</f>
        <v>0</v>
      </c>
      <c r="R715" s="238" t="s">
        <v>518</v>
      </c>
      <c r="S715" s="238" t="s">
        <v>156</v>
      </c>
      <c r="T715" s="239" t="s">
        <v>156</v>
      </c>
      <c r="U715" s="223">
        <v>0.41</v>
      </c>
      <c r="V715" s="223">
        <f>ROUND(E715*U715,2)</f>
        <v>3.51</v>
      </c>
      <c r="W715" s="223"/>
      <c r="X715" s="223" t="s">
        <v>169</v>
      </c>
      <c r="Y715" s="212"/>
      <c r="Z715" s="212"/>
      <c r="AA715" s="212"/>
      <c r="AB715" s="212"/>
      <c r="AC715" s="212"/>
      <c r="AD715" s="212"/>
      <c r="AE715" s="212"/>
      <c r="AF715" s="212"/>
      <c r="AG715" s="212" t="s">
        <v>170</v>
      </c>
      <c r="AH715" s="212"/>
      <c r="AI715" s="212"/>
      <c r="AJ715" s="212"/>
      <c r="AK715" s="212"/>
      <c r="AL715" s="212"/>
      <c r="AM715" s="212"/>
      <c r="AN715" s="212"/>
      <c r="AO715" s="212"/>
      <c r="AP715" s="212"/>
      <c r="AQ715" s="212"/>
      <c r="AR715" s="212"/>
      <c r="AS715" s="212"/>
      <c r="AT715" s="212"/>
      <c r="AU715" s="212"/>
      <c r="AV715" s="212"/>
      <c r="AW715" s="212"/>
      <c r="AX715" s="212"/>
      <c r="AY715" s="212"/>
      <c r="AZ715" s="212"/>
      <c r="BA715" s="212"/>
      <c r="BB715" s="212"/>
      <c r="BC715" s="212"/>
      <c r="BD715" s="212"/>
      <c r="BE715" s="212"/>
      <c r="BF715" s="212"/>
      <c r="BG715" s="212"/>
      <c r="BH715" s="212"/>
    </row>
    <row r="716" spans="1:60" outlineLevel="1" x14ac:dyDescent="0.2">
      <c r="A716" s="219"/>
      <c r="B716" s="220"/>
      <c r="C716" s="261" t="s">
        <v>634</v>
      </c>
      <c r="D716" s="253"/>
      <c r="E716" s="254"/>
      <c r="F716" s="223"/>
      <c r="G716" s="223"/>
      <c r="H716" s="223"/>
      <c r="I716" s="223"/>
      <c r="J716" s="223"/>
      <c r="K716" s="223"/>
      <c r="L716" s="223"/>
      <c r="M716" s="223"/>
      <c r="N716" s="222"/>
      <c r="O716" s="222"/>
      <c r="P716" s="222"/>
      <c r="Q716" s="222"/>
      <c r="R716" s="223"/>
      <c r="S716" s="223"/>
      <c r="T716" s="223"/>
      <c r="U716" s="223"/>
      <c r="V716" s="223"/>
      <c r="W716" s="223"/>
      <c r="X716" s="223"/>
      <c r="Y716" s="212"/>
      <c r="Z716" s="212"/>
      <c r="AA716" s="212"/>
      <c r="AB716" s="212"/>
      <c r="AC716" s="212"/>
      <c r="AD716" s="212"/>
      <c r="AE716" s="212"/>
      <c r="AF716" s="212"/>
      <c r="AG716" s="212" t="s">
        <v>172</v>
      </c>
      <c r="AH716" s="212">
        <v>0</v>
      </c>
      <c r="AI716" s="212"/>
      <c r="AJ716" s="212"/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12"/>
      <c r="AV716" s="212"/>
      <c r="AW716" s="212"/>
      <c r="AX716" s="212"/>
      <c r="AY716" s="212"/>
      <c r="AZ716" s="212"/>
      <c r="BA716" s="212"/>
      <c r="BB716" s="212"/>
      <c r="BC716" s="212"/>
      <c r="BD716" s="212"/>
      <c r="BE716" s="212"/>
      <c r="BF716" s="212"/>
      <c r="BG716" s="212"/>
      <c r="BH716" s="212"/>
    </row>
    <row r="717" spans="1:60" outlineLevel="1" x14ac:dyDescent="0.2">
      <c r="A717" s="219"/>
      <c r="B717" s="220"/>
      <c r="C717" s="261" t="s">
        <v>635</v>
      </c>
      <c r="D717" s="253"/>
      <c r="E717" s="254">
        <v>8.5500000000000007</v>
      </c>
      <c r="F717" s="223"/>
      <c r="G717" s="223"/>
      <c r="H717" s="223"/>
      <c r="I717" s="223"/>
      <c r="J717" s="223"/>
      <c r="K717" s="223"/>
      <c r="L717" s="223"/>
      <c r="M717" s="223"/>
      <c r="N717" s="222"/>
      <c r="O717" s="222"/>
      <c r="P717" s="222"/>
      <c r="Q717" s="222"/>
      <c r="R717" s="223"/>
      <c r="S717" s="223"/>
      <c r="T717" s="223"/>
      <c r="U717" s="223"/>
      <c r="V717" s="223"/>
      <c r="W717" s="223"/>
      <c r="X717" s="223"/>
      <c r="Y717" s="212"/>
      <c r="Z717" s="212"/>
      <c r="AA717" s="212"/>
      <c r="AB717" s="212"/>
      <c r="AC717" s="212"/>
      <c r="AD717" s="212"/>
      <c r="AE717" s="212"/>
      <c r="AF717" s="212"/>
      <c r="AG717" s="212" t="s">
        <v>172</v>
      </c>
      <c r="AH717" s="212">
        <v>0</v>
      </c>
      <c r="AI717" s="212"/>
      <c r="AJ717" s="212"/>
      <c r="AK717" s="212"/>
      <c r="AL717" s="212"/>
      <c r="AM717" s="212"/>
      <c r="AN717" s="212"/>
      <c r="AO717" s="212"/>
      <c r="AP717" s="212"/>
      <c r="AQ717" s="212"/>
      <c r="AR717" s="212"/>
      <c r="AS717" s="212"/>
      <c r="AT717" s="212"/>
      <c r="AU717" s="212"/>
      <c r="AV717" s="212"/>
      <c r="AW717" s="212"/>
      <c r="AX717" s="212"/>
      <c r="AY717" s="212"/>
      <c r="AZ717" s="212"/>
      <c r="BA717" s="212"/>
      <c r="BB717" s="212"/>
      <c r="BC717" s="212"/>
      <c r="BD717" s="212"/>
      <c r="BE717" s="212"/>
      <c r="BF717" s="212"/>
      <c r="BG717" s="212"/>
      <c r="BH717" s="212"/>
    </row>
    <row r="718" spans="1:60" ht="22.5" outlineLevel="1" x14ac:dyDescent="0.2">
      <c r="A718" s="233">
        <v>77</v>
      </c>
      <c r="B718" s="234" t="s">
        <v>636</v>
      </c>
      <c r="C718" s="249" t="s">
        <v>637</v>
      </c>
      <c r="D718" s="235" t="s">
        <v>192</v>
      </c>
      <c r="E718" s="236">
        <v>1.95</v>
      </c>
      <c r="F718" s="237"/>
      <c r="G718" s="238">
        <f>ROUND(E718*F718,2)</f>
        <v>0</v>
      </c>
      <c r="H718" s="237"/>
      <c r="I718" s="238">
        <f>ROUND(E718*H718,2)</f>
        <v>0</v>
      </c>
      <c r="J718" s="237"/>
      <c r="K718" s="238">
        <f>ROUND(E718*J718,2)</f>
        <v>0</v>
      </c>
      <c r="L718" s="238">
        <v>21</v>
      </c>
      <c r="M718" s="238">
        <f>G718*(1+L718/100)</f>
        <v>0</v>
      </c>
      <c r="N718" s="236">
        <v>7.6000000000000004E-4</v>
      </c>
      <c r="O718" s="236">
        <f>ROUND(E718*N718,2)</f>
        <v>0</v>
      </c>
      <c r="P718" s="236">
        <v>0</v>
      </c>
      <c r="Q718" s="236">
        <f>ROUND(E718*P718,2)</f>
        <v>0</v>
      </c>
      <c r="R718" s="238" t="s">
        <v>518</v>
      </c>
      <c r="S718" s="238" t="s">
        <v>156</v>
      </c>
      <c r="T718" s="239" t="s">
        <v>156</v>
      </c>
      <c r="U718" s="223">
        <v>0.4</v>
      </c>
      <c r="V718" s="223">
        <f>ROUND(E718*U718,2)</f>
        <v>0.78</v>
      </c>
      <c r="W718" s="223"/>
      <c r="X718" s="223" t="s">
        <v>169</v>
      </c>
      <c r="Y718" s="212"/>
      <c r="Z718" s="212"/>
      <c r="AA718" s="212"/>
      <c r="AB718" s="212"/>
      <c r="AC718" s="212"/>
      <c r="AD718" s="212"/>
      <c r="AE718" s="212"/>
      <c r="AF718" s="212"/>
      <c r="AG718" s="212" t="s">
        <v>170</v>
      </c>
      <c r="AH718" s="212"/>
      <c r="AI718" s="212"/>
      <c r="AJ718" s="212"/>
      <c r="AK718" s="212"/>
      <c r="AL718" s="212"/>
      <c r="AM718" s="212"/>
      <c r="AN718" s="212"/>
      <c r="AO718" s="212"/>
      <c r="AP718" s="212"/>
      <c r="AQ718" s="212"/>
      <c r="AR718" s="212"/>
      <c r="AS718" s="212"/>
      <c r="AT718" s="212"/>
      <c r="AU718" s="212"/>
      <c r="AV718" s="212"/>
      <c r="AW718" s="212"/>
      <c r="AX718" s="212"/>
      <c r="AY718" s="212"/>
      <c r="AZ718" s="212"/>
      <c r="BA718" s="212"/>
      <c r="BB718" s="212"/>
      <c r="BC718" s="212"/>
      <c r="BD718" s="212"/>
      <c r="BE718" s="212"/>
      <c r="BF718" s="212"/>
      <c r="BG718" s="212"/>
      <c r="BH718" s="212"/>
    </row>
    <row r="719" spans="1:60" outlineLevel="1" x14ac:dyDescent="0.2">
      <c r="A719" s="219"/>
      <c r="B719" s="220"/>
      <c r="C719" s="261" t="s">
        <v>638</v>
      </c>
      <c r="D719" s="253"/>
      <c r="E719" s="254"/>
      <c r="F719" s="223"/>
      <c r="G719" s="223"/>
      <c r="H719" s="223"/>
      <c r="I719" s="223"/>
      <c r="J719" s="223"/>
      <c r="K719" s="223"/>
      <c r="L719" s="223"/>
      <c r="M719" s="223"/>
      <c r="N719" s="222"/>
      <c r="O719" s="222"/>
      <c r="P719" s="222"/>
      <c r="Q719" s="222"/>
      <c r="R719" s="223"/>
      <c r="S719" s="223"/>
      <c r="T719" s="223"/>
      <c r="U719" s="223"/>
      <c r="V719" s="223"/>
      <c r="W719" s="223"/>
      <c r="X719" s="223"/>
      <c r="Y719" s="212"/>
      <c r="Z719" s="212"/>
      <c r="AA719" s="212"/>
      <c r="AB719" s="212"/>
      <c r="AC719" s="212"/>
      <c r="AD719" s="212"/>
      <c r="AE719" s="212"/>
      <c r="AF719" s="212"/>
      <c r="AG719" s="212" t="s">
        <v>172</v>
      </c>
      <c r="AH719" s="212">
        <v>0</v>
      </c>
      <c r="AI719" s="212"/>
      <c r="AJ719" s="212"/>
      <c r="AK719" s="212"/>
      <c r="AL719" s="212"/>
      <c r="AM719" s="212"/>
      <c r="AN719" s="212"/>
      <c r="AO719" s="212"/>
      <c r="AP719" s="212"/>
      <c r="AQ719" s="212"/>
      <c r="AR719" s="212"/>
      <c r="AS719" s="212"/>
      <c r="AT719" s="212"/>
      <c r="AU719" s="212"/>
      <c r="AV719" s="212"/>
      <c r="AW719" s="212"/>
      <c r="AX719" s="212"/>
      <c r="AY719" s="212"/>
      <c r="AZ719" s="212"/>
      <c r="BA719" s="212"/>
      <c r="BB719" s="212"/>
      <c r="BC719" s="212"/>
      <c r="BD719" s="212"/>
      <c r="BE719" s="212"/>
      <c r="BF719" s="212"/>
      <c r="BG719" s="212"/>
      <c r="BH719" s="212"/>
    </row>
    <row r="720" spans="1:60" outlineLevel="1" x14ac:dyDescent="0.2">
      <c r="A720" s="219"/>
      <c r="B720" s="220"/>
      <c r="C720" s="261" t="s">
        <v>206</v>
      </c>
      <c r="D720" s="253"/>
      <c r="E720" s="254"/>
      <c r="F720" s="223"/>
      <c r="G720" s="223"/>
      <c r="H720" s="223"/>
      <c r="I720" s="223"/>
      <c r="J720" s="223"/>
      <c r="K720" s="223"/>
      <c r="L720" s="223"/>
      <c r="M720" s="223"/>
      <c r="N720" s="222"/>
      <c r="O720" s="222"/>
      <c r="P720" s="222"/>
      <c r="Q720" s="222"/>
      <c r="R720" s="223"/>
      <c r="S720" s="223"/>
      <c r="T720" s="223"/>
      <c r="U720" s="223"/>
      <c r="V720" s="223"/>
      <c r="W720" s="223"/>
      <c r="X720" s="223"/>
      <c r="Y720" s="212"/>
      <c r="Z720" s="212"/>
      <c r="AA720" s="212"/>
      <c r="AB720" s="212"/>
      <c r="AC720" s="212"/>
      <c r="AD720" s="212"/>
      <c r="AE720" s="212"/>
      <c r="AF720" s="212"/>
      <c r="AG720" s="212" t="s">
        <v>172</v>
      </c>
      <c r="AH720" s="212">
        <v>0</v>
      </c>
      <c r="AI720" s="212"/>
      <c r="AJ720" s="212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12"/>
      <c r="AV720" s="212"/>
      <c r="AW720" s="212"/>
      <c r="AX720" s="212"/>
      <c r="AY720" s="212"/>
      <c r="AZ720" s="212"/>
      <c r="BA720" s="212"/>
      <c r="BB720" s="212"/>
      <c r="BC720" s="212"/>
      <c r="BD720" s="212"/>
      <c r="BE720" s="212"/>
      <c r="BF720" s="212"/>
      <c r="BG720" s="212"/>
      <c r="BH720" s="212"/>
    </row>
    <row r="721" spans="1:60" outlineLevel="1" x14ac:dyDescent="0.2">
      <c r="A721" s="219"/>
      <c r="B721" s="220"/>
      <c r="C721" s="261" t="s">
        <v>639</v>
      </c>
      <c r="D721" s="253"/>
      <c r="E721" s="254">
        <v>1.95</v>
      </c>
      <c r="F721" s="223"/>
      <c r="G721" s="223"/>
      <c r="H721" s="223"/>
      <c r="I721" s="223"/>
      <c r="J721" s="223"/>
      <c r="K721" s="223"/>
      <c r="L721" s="223"/>
      <c r="M721" s="223"/>
      <c r="N721" s="222"/>
      <c r="O721" s="222"/>
      <c r="P721" s="222"/>
      <c r="Q721" s="222"/>
      <c r="R721" s="223"/>
      <c r="S721" s="223"/>
      <c r="T721" s="223"/>
      <c r="U721" s="223"/>
      <c r="V721" s="223"/>
      <c r="W721" s="223"/>
      <c r="X721" s="223"/>
      <c r="Y721" s="212"/>
      <c r="Z721" s="212"/>
      <c r="AA721" s="212"/>
      <c r="AB721" s="212"/>
      <c r="AC721" s="212"/>
      <c r="AD721" s="212"/>
      <c r="AE721" s="212"/>
      <c r="AF721" s="212"/>
      <c r="AG721" s="212" t="s">
        <v>172</v>
      </c>
      <c r="AH721" s="212">
        <v>0</v>
      </c>
      <c r="AI721" s="212"/>
      <c r="AJ721" s="212"/>
      <c r="AK721" s="212"/>
      <c r="AL721" s="212"/>
      <c r="AM721" s="212"/>
      <c r="AN721" s="212"/>
      <c r="AO721" s="212"/>
      <c r="AP721" s="212"/>
      <c r="AQ721" s="212"/>
      <c r="AR721" s="212"/>
      <c r="AS721" s="212"/>
      <c r="AT721" s="212"/>
      <c r="AU721" s="212"/>
      <c r="AV721" s="212"/>
      <c r="AW721" s="212"/>
      <c r="AX721" s="212"/>
      <c r="AY721" s="212"/>
      <c r="AZ721" s="212"/>
      <c r="BA721" s="212"/>
      <c r="BB721" s="212"/>
      <c r="BC721" s="212"/>
      <c r="BD721" s="212"/>
      <c r="BE721" s="212"/>
      <c r="BF721" s="212"/>
      <c r="BG721" s="212"/>
      <c r="BH721" s="212"/>
    </row>
    <row r="722" spans="1:60" outlineLevel="1" x14ac:dyDescent="0.2">
      <c r="A722" s="233">
        <v>78</v>
      </c>
      <c r="B722" s="234" t="s">
        <v>640</v>
      </c>
      <c r="C722" s="249" t="s">
        <v>641</v>
      </c>
      <c r="D722" s="235" t="s">
        <v>176</v>
      </c>
      <c r="E722" s="236">
        <v>123.45766999999999</v>
      </c>
      <c r="F722" s="237"/>
      <c r="G722" s="238">
        <f>ROUND(E722*F722,2)</f>
        <v>0</v>
      </c>
      <c r="H722" s="237"/>
      <c r="I722" s="238">
        <f>ROUND(E722*H722,2)</f>
        <v>0</v>
      </c>
      <c r="J722" s="237"/>
      <c r="K722" s="238">
        <f>ROUND(E722*J722,2)</f>
        <v>0</v>
      </c>
      <c r="L722" s="238">
        <v>21</v>
      </c>
      <c r="M722" s="238">
        <f>G722*(1+L722/100)</f>
        <v>0</v>
      </c>
      <c r="N722" s="236">
        <v>1.9429999999999999E-2</v>
      </c>
      <c r="O722" s="236">
        <f>ROUND(E722*N722,2)</f>
        <v>2.4</v>
      </c>
      <c r="P722" s="236">
        <v>0</v>
      </c>
      <c r="Q722" s="236">
        <f>ROUND(E722*P722,2)</f>
        <v>0</v>
      </c>
      <c r="R722" s="238" t="s">
        <v>337</v>
      </c>
      <c r="S722" s="238" t="s">
        <v>156</v>
      </c>
      <c r="T722" s="239" t="s">
        <v>156</v>
      </c>
      <c r="U722" s="223">
        <v>0</v>
      </c>
      <c r="V722" s="223">
        <f>ROUND(E722*U722,2)</f>
        <v>0</v>
      </c>
      <c r="W722" s="223"/>
      <c r="X722" s="223" t="s">
        <v>338</v>
      </c>
      <c r="Y722" s="212"/>
      <c r="Z722" s="212"/>
      <c r="AA722" s="212"/>
      <c r="AB722" s="212"/>
      <c r="AC722" s="212"/>
      <c r="AD722" s="212"/>
      <c r="AE722" s="212"/>
      <c r="AF722" s="212"/>
      <c r="AG722" s="212" t="s">
        <v>339</v>
      </c>
      <c r="AH722" s="212"/>
      <c r="AI722" s="212"/>
      <c r="AJ722" s="212"/>
      <c r="AK722" s="212"/>
      <c r="AL722" s="212"/>
      <c r="AM722" s="212"/>
      <c r="AN722" s="212"/>
      <c r="AO722" s="212"/>
      <c r="AP722" s="212"/>
      <c r="AQ722" s="212"/>
      <c r="AR722" s="212"/>
      <c r="AS722" s="212"/>
      <c r="AT722" s="212"/>
      <c r="AU722" s="212"/>
      <c r="AV722" s="212"/>
      <c r="AW722" s="212"/>
      <c r="AX722" s="212"/>
      <c r="AY722" s="212"/>
      <c r="AZ722" s="212"/>
      <c r="BA722" s="212"/>
      <c r="BB722" s="212"/>
      <c r="BC722" s="212"/>
      <c r="BD722" s="212"/>
      <c r="BE722" s="212"/>
      <c r="BF722" s="212"/>
      <c r="BG722" s="212"/>
      <c r="BH722" s="212"/>
    </row>
    <row r="723" spans="1:60" outlineLevel="1" x14ac:dyDescent="0.2">
      <c r="A723" s="219"/>
      <c r="B723" s="220"/>
      <c r="C723" s="261" t="s">
        <v>613</v>
      </c>
      <c r="D723" s="253"/>
      <c r="E723" s="254"/>
      <c r="F723" s="223"/>
      <c r="G723" s="223"/>
      <c r="H723" s="223"/>
      <c r="I723" s="223"/>
      <c r="J723" s="223"/>
      <c r="K723" s="223"/>
      <c r="L723" s="223"/>
      <c r="M723" s="223"/>
      <c r="N723" s="222"/>
      <c r="O723" s="222"/>
      <c r="P723" s="222"/>
      <c r="Q723" s="222"/>
      <c r="R723" s="223"/>
      <c r="S723" s="223"/>
      <c r="T723" s="223"/>
      <c r="U723" s="223"/>
      <c r="V723" s="223"/>
      <c r="W723" s="223"/>
      <c r="X723" s="223"/>
      <c r="Y723" s="212"/>
      <c r="Z723" s="212"/>
      <c r="AA723" s="212"/>
      <c r="AB723" s="212"/>
      <c r="AC723" s="212"/>
      <c r="AD723" s="212"/>
      <c r="AE723" s="212"/>
      <c r="AF723" s="212"/>
      <c r="AG723" s="212" t="s">
        <v>172</v>
      </c>
      <c r="AH723" s="212">
        <v>0</v>
      </c>
      <c r="AI723" s="212"/>
      <c r="AJ723" s="212"/>
      <c r="AK723" s="212"/>
      <c r="AL723" s="212"/>
      <c r="AM723" s="212"/>
      <c r="AN723" s="212"/>
      <c r="AO723" s="212"/>
      <c r="AP723" s="212"/>
      <c r="AQ723" s="212"/>
      <c r="AR723" s="212"/>
      <c r="AS723" s="212"/>
      <c r="AT723" s="212"/>
      <c r="AU723" s="212"/>
      <c r="AV723" s="212"/>
      <c r="AW723" s="212"/>
      <c r="AX723" s="212"/>
      <c r="AY723" s="212"/>
      <c r="AZ723" s="212"/>
      <c r="BA723" s="212"/>
      <c r="BB723" s="212"/>
      <c r="BC723" s="212"/>
      <c r="BD723" s="212"/>
      <c r="BE723" s="212"/>
      <c r="BF723" s="212"/>
      <c r="BG723" s="212"/>
      <c r="BH723" s="212"/>
    </row>
    <row r="724" spans="1:60" outlineLevel="1" x14ac:dyDescent="0.2">
      <c r="A724" s="219"/>
      <c r="B724" s="220"/>
      <c r="C724" s="263" t="s">
        <v>263</v>
      </c>
      <c r="D724" s="255"/>
      <c r="E724" s="256"/>
      <c r="F724" s="223"/>
      <c r="G724" s="223"/>
      <c r="H724" s="223"/>
      <c r="I724" s="223"/>
      <c r="J724" s="223"/>
      <c r="K724" s="223"/>
      <c r="L724" s="223"/>
      <c r="M724" s="223"/>
      <c r="N724" s="222"/>
      <c r="O724" s="222"/>
      <c r="P724" s="222"/>
      <c r="Q724" s="222"/>
      <c r="R724" s="223"/>
      <c r="S724" s="223"/>
      <c r="T724" s="223"/>
      <c r="U724" s="223"/>
      <c r="V724" s="223"/>
      <c r="W724" s="223"/>
      <c r="X724" s="223"/>
      <c r="Y724" s="212"/>
      <c r="Z724" s="212"/>
      <c r="AA724" s="212"/>
      <c r="AB724" s="212"/>
      <c r="AC724" s="212"/>
      <c r="AD724" s="212"/>
      <c r="AE724" s="212"/>
      <c r="AF724" s="212"/>
      <c r="AG724" s="212" t="s">
        <v>172</v>
      </c>
      <c r="AH724" s="212"/>
      <c r="AI724" s="212"/>
      <c r="AJ724" s="212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12"/>
      <c r="AV724" s="212"/>
      <c r="AW724" s="212"/>
      <c r="AX724" s="212"/>
      <c r="AY724" s="212"/>
      <c r="AZ724" s="212"/>
      <c r="BA724" s="212"/>
      <c r="BB724" s="212"/>
      <c r="BC724" s="212"/>
      <c r="BD724" s="212"/>
      <c r="BE724" s="212"/>
      <c r="BF724" s="212"/>
      <c r="BG724" s="212"/>
      <c r="BH724" s="212"/>
    </row>
    <row r="725" spans="1:60" outlineLevel="1" x14ac:dyDescent="0.2">
      <c r="A725" s="219"/>
      <c r="B725" s="220"/>
      <c r="C725" s="264" t="s">
        <v>642</v>
      </c>
      <c r="D725" s="255"/>
      <c r="E725" s="256"/>
      <c r="F725" s="223"/>
      <c r="G725" s="223"/>
      <c r="H725" s="223"/>
      <c r="I725" s="223"/>
      <c r="J725" s="223"/>
      <c r="K725" s="223"/>
      <c r="L725" s="223"/>
      <c r="M725" s="223"/>
      <c r="N725" s="222"/>
      <c r="O725" s="222"/>
      <c r="P725" s="222"/>
      <c r="Q725" s="222"/>
      <c r="R725" s="223"/>
      <c r="S725" s="223"/>
      <c r="T725" s="223"/>
      <c r="U725" s="223"/>
      <c r="V725" s="223"/>
      <c r="W725" s="223"/>
      <c r="X725" s="223"/>
      <c r="Y725" s="212"/>
      <c r="Z725" s="212"/>
      <c r="AA725" s="212"/>
      <c r="AB725" s="212"/>
      <c r="AC725" s="212"/>
      <c r="AD725" s="212"/>
      <c r="AE725" s="212"/>
      <c r="AF725" s="212"/>
      <c r="AG725" s="212" t="s">
        <v>172</v>
      </c>
      <c r="AH725" s="212">
        <v>2</v>
      </c>
      <c r="AI725" s="212"/>
      <c r="AJ725" s="212"/>
      <c r="AK725" s="212"/>
      <c r="AL725" s="212"/>
      <c r="AM725" s="212"/>
      <c r="AN725" s="212"/>
      <c r="AO725" s="212"/>
      <c r="AP725" s="212"/>
      <c r="AQ725" s="212"/>
      <c r="AR725" s="212"/>
      <c r="AS725" s="212"/>
      <c r="AT725" s="212"/>
      <c r="AU725" s="212"/>
      <c r="AV725" s="212"/>
      <c r="AW725" s="212"/>
      <c r="AX725" s="212"/>
      <c r="AY725" s="212"/>
      <c r="AZ725" s="212"/>
      <c r="BA725" s="212"/>
      <c r="BB725" s="212"/>
      <c r="BC725" s="212"/>
      <c r="BD725" s="212"/>
      <c r="BE725" s="212"/>
      <c r="BF725" s="212"/>
      <c r="BG725" s="212"/>
      <c r="BH725" s="212"/>
    </row>
    <row r="726" spans="1:60" outlineLevel="1" x14ac:dyDescent="0.2">
      <c r="A726" s="219"/>
      <c r="B726" s="220"/>
      <c r="C726" s="264" t="s">
        <v>643</v>
      </c>
      <c r="D726" s="255"/>
      <c r="E726" s="256">
        <v>9.8249999999999993</v>
      </c>
      <c r="F726" s="223"/>
      <c r="G726" s="223"/>
      <c r="H726" s="223"/>
      <c r="I726" s="223"/>
      <c r="J726" s="223"/>
      <c r="K726" s="223"/>
      <c r="L726" s="223"/>
      <c r="M726" s="223"/>
      <c r="N726" s="222"/>
      <c r="O726" s="222"/>
      <c r="P726" s="222"/>
      <c r="Q726" s="222"/>
      <c r="R726" s="223"/>
      <c r="S726" s="223"/>
      <c r="T726" s="223"/>
      <c r="U726" s="223"/>
      <c r="V726" s="223"/>
      <c r="W726" s="223"/>
      <c r="X726" s="223"/>
      <c r="Y726" s="212"/>
      <c r="Z726" s="212"/>
      <c r="AA726" s="212"/>
      <c r="AB726" s="212"/>
      <c r="AC726" s="212"/>
      <c r="AD726" s="212"/>
      <c r="AE726" s="212"/>
      <c r="AF726" s="212"/>
      <c r="AG726" s="212" t="s">
        <v>172</v>
      </c>
      <c r="AH726" s="212">
        <v>2</v>
      </c>
      <c r="AI726" s="212"/>
      <c r="AJ726" s="212"/>
      <c r="AK726" s="212"/>
      <c r="AL726" s="212"/>
      <c r="AM726" s="212"/>
      <c r="AN726" s="212"/>
      <c r="AO726" s="212"/>
      <c r="AP726" s="212"/>
      <c r="AQ726" s="212"/>
      <c r="AR726" s="212"/>
      <c r="AS726" s="212"/>
      <c r="AT726" s="212"/>
      <c r="AU726" s="212"/>
      <c r="AV726" s="212"/>
      <c r="AW726" s="212"/>
      <c r="AX726" s="212"/>
      <c r="AY726" s="212"/>
      <c r="AZ726" s="212"/>
      <c r="BA726" s="212"/>
      <c r="BB726" s="212"/>
      <c r="BC726" s="212"/>
      <c r="BD726" s="212"/>
      <c r="BE726" s="212"/>
      <c r="BF726" s="212"/>
      <c r="BG726" s="212"/>
      <c r="BH726" s="212"/>
    </row>
    <row r="727" spans="1:60" outlineLevel="1" x14ac:dyDescent="0.2">
      <c r="A727" s="219"/>
      <c r="B727" s="220"/>
      <c r="C727" s="264" t="s">
        <v>644</v>
      </c>
      <c r="D727" s="255"/>
      <c r="E727" s="256">
        <v>-0.9</v>
      </c>
      <c r="F727" s="223"/>
      <c r="G727" s="223"/>
      <c r="H727" s="223"/>
      <c r="I727" s="223"/>
      <c r="J727" s="223"/>
      <c r="K727" s="223"/>
      <c r="L727" s="223"/>
      <c r="M727" s="223"/>
      <c r="N727" s="222"/>
      <c r="O727" s="222"/>
      <c r="P727" s="222"/>
      <c r="Q727" s="222"/>
      <c r="R727" s="223"/>
      <c r="S727" s="223"/>
      <c r="T727" s="223"/>
      <c r="U727" s="223"/>
      <c r="V727" s="223"/>
      <c r="W727" s="223"/>
      <c r="X727" s="223"/>
      <c r="Y727" s="212"/>
      <c r="Z727" s="212"/>
      <c r="AA727" s="212"/>
      <c r="AB727" s="212"/>
      <c r="AC727" s="212"/>
      <c r="AD727" s="212"/>
      <c r="AE727" s="212"/>
      <c r="AF727" s="212"/>
      <c r="AG727" s="212" t="s">
        <v>172</v>
      </c>
      <c r="AH727" s="212">
        <v>2</v>
      </c>
      <c r="AI727" s="212"/>
      <c r="AJ727" s="212"/>
      <c r="AK727" s="212"/>
      <c r="AL727" s="212"/>
      <c r="AM727" s="212"/>
      <c r="AN727" s="212"/>
      <c r="AO727" s="212"/>
      <c r="AP727" s="212"/>
      <c r="AQ727" s="212"/>
      <c r="AR727" s="212"/>
      <c r="AS727" s="212"/>
      <c r="AT727" s="212"/>
      <c r="AU727" s="212"/>
      <c r="AV727" s="212"/>
      <c r="AW727" s="212"/>
      <c r="AX727" s="212"/>
      <c r="AY727" s="212"/>
      <c r="AZ727" s="212"/>
      <c r="BA727" s="212"/>
      <c r="BB727" s="212"/>
      <c r="BC727" s="212"/>
      <c r="BD727" s="212"/>
      <c r="BE727" s="212"/>
      <c r="BF727" s="212"/>
      <c r="BG727" s="212"/>
      <c r="BH727" s="212"/>
    </row>
    <row r="728" spans="1:60" outlineLevel="1" x14ac:dyDescent="0.2">
      <c r="A728" s="219"/>
      <c r="B728" s="220"/>
      <c r="C728" s="264" t="s">
        <v>645</v>
      </c>
      <c r="D728" s="255"/>
      <c r="E728" s="256"/>
      <c r="F728" s="223"/>
      <c r="G728" s="223"/>
      <c r="H728" s="223"/>
      <c r="I728" s="223"/>
      <c r="J728" s="223"/>
      <c r="K728" s="223"/>
      <c r="L728" s="223"/>
      <c r="M728" s="223"/>
      <c r="N728" s="222"/>
      <c r="O728" s="222"/>
      <c r="P728" s="222"/>
      <c r="Q728" s="222"/>
      <c r="R728" s="223"/>
      <c r="S728" s="223"/>
      <c r="T728" s="223"/>
      <c r="U728" s="223"/>
      <c r="V728" s="223"/>
      <c r="W728" s="223"/>
      <c r="X728" s="223"/>
      <c r="Y728" s="212"/>
      <c r="Z728" s="212"/>
      <c r="AA728" s="212"/>
      <c r="AB728" s="212"/>
      <c r="AC728" s="212"/>
      <c r="AD728" s="212"/>
      <c r="AE728" s="212"/>
      <c r="AF728" s="212"/>
      <c r="AG728" s="212" t="s">
        <v>172</v>
      </c>
      <c r="AH728" s="212">
        <v>2</v>
      </c>
      <c r="AI728" s="212"/>
      <c r="AJ728" s="212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12"/>
      <c r="AV728" s="212"/>
      <c r="AW728" s="212"/>
      <c r="AX728" s="212"/>
      <c r="AY728" s="212"/>
      <c r="AZ728" s="212"/>
      <c r="BA728" s="212"/>
      <c r="BB728" s="212"/>
      <c r="BC728" s="212"/>
      <c r="BD728" s="212"/>
      <c r="BE728" s="212"/>
      <c r="BF728" s="212"/>
      <c r="BG728" s="212"/>
      <c r="BH728" s="212"/>
    </row>
    <row r="729" spans="1:60" outlineLevel="1" x14ac:dyDescent="0.2">
      <c r="A729" s="219"/>
      <c r="B729" s="220"/>
      <c r="C729" s="264" t="s">
        <v>646</v>
      </c>
      <c r="D729" s="255"/>
      <c r="E729" s="256">
        <v>47.7</v>
      </c>
      <c r="F729" s="223"/>
      <c r="G729" s="223"/>
      <c r="H729" s="223"/>
      <c r="I729" s="223"/>
      <c r="J729" s="223"/>
      <c r="K729" s="223"/>
      <c r="L729" s="223"/>
      <c r="M729" s="223"/>
      <c r="N729" s="222"/>
      <c r="O729" s="222"/>
      <c r="P729" s="222"/>
      <c r="Q729" s="222"/>
      <c r="R729" s="223"/>
      <c r="S729" s="223"/>
      <c r="T729" s="223"/>
      <c r="U729" s="223"/>
      <c r="V729" s="223"/>
      <c r="W729" s="223"/>
      <c r="X729" s="223"/>
      <c r="Y729" s="212"/>
      <c r="Z729" s="212"/>
      <c r="AA729" s="212"/>
      <c r="AB729" s="212"/>
      <c r="AC729" s="212"/>
      <c r="AD729" s="212"/>
      <c r="AE729" s="212"/>
      <c r="AF729" s="212"/>
      <c r="AG729" s="212" t="s">
        <v>172</v>
      </c>
      <c r="AH729" s="212">
        <v>2</v>
      </c>
      <c r="AI729" s="212"/>
      <c r="AJ729" s="212"/>
      <c r="AK729" s="212"/>
      <c r="AL729" s="212"/>
      <c r="AM729" s="212"/>
      <c r="AN729" s="212"/>
      <c r="AO729" s="212"/>
      <c r="AP729" s="212"/>
      <c r="AQ729" s="212"/>
      <c r="AR729" s="212"/>
      <c r="AS729" s="212"/>
      <c r="AT729" s="212"/>
      <c r="AU729" s="212"/>
      <c r="AV729" s="212"/>
      <c r="AW729" s="212"/>
      <c r="AX729" s="212"/>
      <c r="AY729" s="212"/>
      <c r="AZ729" s="212"/>
      <c r="BA729" s="212"/>
      <c r="BB729" s="212"/>
      <c r="BC729" s="212"/>
      <c r="BD729" s="212"/>
      <c r="BE729" s="212"/>
      <c r="BF729" s="212"/>
      <c r="BG729" s="212"/>
      <c r="BH729" s="212"/>
    </row>
    <row r="730" spans="1:60" outlineLevel="1" x14ac:dyDescent="0.2">
      <c r="A730" s="219"/>
      <c r="B730" s="220"/>
      <c r="C730" s="264" t="s">
        <v>647</v>
      </c>
      <c r="D730" s="255"/>
      <c r="E730" s="256">
        <v>-8.4</v>
      </c>
      <c r="F730" s="223"/>
      <c r="G730" s="223"/>
      <c r="H730" s="223"/>
      <c r="I730" s="223"/>
      <c r="J730" s="223"/>
      <c r="K730" s="223"/>
      <c r="L730" s="223"/>
      <c r="M730" s="223"/>
      <c r="N730" s="222"/>
      <c r="O730" s="222"/>
      <c r="P730" s="222"/>
      <c r="Q730" s="222"/>
      <c r="R730" s="223"/>
      <c r="S730" s="223"/>
      <c r="T730" s="223"/>
      <c r="U730" s="223"/>
      <c r="V730" s="223"/>
      <c r="W730" s="223"/>
      <c r="X730" s="223"/>
      <c r="Y730" s="212"/>
      <c r="Z730" s="212"/>
      <c r="AA730" s="212"/>
      <c r="AB730" s="212"/>
      <c r="AC730" s="212"/>
      <c r="AD730" s="212"/>
      <c r="AE730" s="212"/>
      <c r="AF730" s="212"/>
      <c r="AG730" s="212" t="s">
        <v>172</v>
      </c>
      <c r="AH730" s="212">
        <v>2</v>
      </c>
      <c r="AI730" s="212"/>
      <c r="AJ730" s="212"/>
      <c r="AK730" s="212"/>
      <c r="AL730" s="212"/>
      <c r="AM730" s="212"/>
      <c r="AN730" s="212"/>
      <c r="AO730" s="212"/>
      <c r="AP730" s="212"/>
      <c r="AQ730" s="212"/>
      <c r="AR730" s="212"/>
      <c r="AS730" s="212"/>
      <c r="AT730" s="212"/>
      <c r="AU730" s="212"/>
      <c r="AV730" s="212"/>
      <c r="AW730" s="212"/>
      <c r="AX730" s="212"/>
      <c r="AY730" s="212"/>
      <c r="AZ730" s="212"/>
      <c r="BA730" s="212"/>
      <c r="BB730" s="212"/>
      <c r="BC730" s="212"/>
      <c r="BD730" s="212"/>
      <c r="BE730" s="212"/>
      <c r="BF730" s="212"/>
      <c r="BG730" s="212"/>
      <c r="BH730" s="212"/>
    </row>
    <row r="731" spans="1:60" outlineLevel="1" x14ac:dyDescent="0.2">
      <c r="A731" s="219"/>
      <c r="B731" s="220"/>
      <c r="C731" s="264" t="s">
        <v>560</v>
      </c>
      <c r="D731" s="255"/>
      <c r="E731" s="256"/>
      <c r="F731" s="223"/>
      <c r="G731" s="223"/>
      <c r="H731" s="223"/>
      <c r="I731" s="223"/>
      <c r="J731" s="223"/>
      <c r="K731" s="223"/>
      <c r="L731" s="223"/>
      <c r="M731" s="223"/>
      <c r="N731" s="222"/>
      <c r="O731" s="222"/>
      <c r="P731" s="222"/>
      <c r="Q731" s="222"/>
      <c r="R731" s="223"/>
      <c r="S731" s="223"/>
      <c r="T731" s="223"/>
      <c r="U731" s="223"/>
      <c r="V731" s="223"/>
      <c r="W731" s="223"/>
      <c r="X731" s="223"/>
      <c r="Y731" s="212"/>
      <c r="Z731" s="212"/>
      <c r="AA731" s="212"/>
      <c r="AB731" s="212"/>
      <c r="AC731" s="212"/>
      <c r="AD731" s="212"/>
      <c r="AE731" s="212"/>
      <c r="AF731" s="212"/>
      <c r="AG731" s="212" t="s">
        <v>172</v>
      </c>
      <c r="AH731" s="212">
        <v>2</v>
      </c>
      <c r="AI731" s="212"/>
      <c r="AJ731" s="212"/>
      <c r="AK731" s="212"/>
      <c r="AL731" s="212"/>
      <c r="AM731" s="212"/>
      <c r="AN731" s="212"/>
      <c r="AO731" s="212"/>
      <c r="AP731" s="212"/>
      <c r="AQ731" s="212"/>
      <c r="AR731" s="212"/>
      <c r="AS731" s="212"/>
      <c r="AT731" s="212"/>
      <c r="AU731" s="212"/>
      <c r="AV731" s="212"/>
      <c r="AW731" s="212"/>
      <c r="AX731" s="212"/>
      <c r="AY731" s="212"/>
      <c r="AZ731" s="212"/>
      <c r="BA731" s="212"/>
      <c r="BB731" s="212"/>
      <c r="BC731" s="212"/>
      <c r="BD731" s="212"/>
      <c r="BE731" s="212"/>
      <c r="BF731" s="212"/>
      <c r="BG731" s="212"/>
      <c r="BH731" s="212"/>
    </row>
    <row r="732" spans="1:60" outlineLevel="1" x14ac:dyDescent="0.2">
      <c r="A732" s="219"/>
      <c r="B732" s="220"/>
      <c r="C732" s="264" t="s">
        <v>648</v>
      </c>
      <c r="D732" s="255"/>
      <c r="E732" s="256">
        <v>2.91</v>
      </c>
      <c r="F732" s="223"/>
      <c r="G732" s="223"/>
      <c r="H732" s="223"/>
      <c r="I732" s="223"/>
      <c r="J732" s="223"/>
      <c r="K732" s="223"/>
      <c r="L732" s="223"/>
      <c r="M732" s="223"/>
      <c r="N732" s="222"/>
      <c r="O732" s="222"/>
      <c r="P732" s="222"/>
      <c r="Q732" s="222"/>
      <c r="R732" s="223"/>
      <c r="S732" s="223"/>
      <c r="T732" s="223"/>
      <c r="U732" s="223"/>
      <c r="V732" s="223"/>
      <c r="W732" s="223"/>
      <c r="X732" s="223"/>
      <c r="Y732" s="212"/>
      <c r="Z732" s="212"/>
      <c r="AA732" s="212"/>
      <c r="AB732" s="212"/>
      <c r="AC732" s="212"/>
      <c r="AD732" s="212"/>
      <c r="AE732" s="212"/>
      <c r="AF732" s="212"/>
      <c r="AG732" s="212" t="s">
        <v>172</v>
      </c>
      <c r="AH732" s="212">
        <v>2</v>
      </c>
      <c r="AI732" s="212"/>
      <c r="AJ732" s="212"/>
      <c r="AK732" s="212"/>
      <c r="AL732" s="212"/>
      <c r="AM732" s="212"/>
      <c r="AN732" s="212"/>
      <c r="AO732" s="212"/>
      <c r="AP732" s="212"/>
      <c r="AQ732" s="212"/>
      <c r="AR732" s="212"/>
      <c r="AS732" s="212"/>
      <c r="AT732" s="212"/>
      <c r="AU732" s="212"/>
      <c r="AV732" s="212"/>
      <c r="AW732" s="212"/>
      <c r="AX732" s="212"/>
      <c r="AY732" s="212"/>
      <c r="AZ732" s="212"/>
      <c r="BA732" s="212"/>
      <c r="BB732" s="212"/>
      <c r="BC732" s="212"/>
      <c r="BD732" s="212"/>
      <c r="BE732" s="212"/>
      <c r="BF732" s="212"/>
      <c r="BG732" s="212"/>
      <c r="BH732" s="212"/>
    </row>
    <row r="733" spans="1:60" outlineLevel="1" x14ac:dyDescent="0.2">
      <c r="A733" s="219"/>
      <c r="B733" s="220"/>
      <c r="C733" s="264" t="s">
        <v>580</v>
      </c>
      <c r="D733" s="255"/>
      <c r="E733" s="256"/>
      <c r="F733" s="223"/>
      <c r="G733" s="223"/>
      <c r="H733" s="223"/>
      <c r="I733" s="223"/>
      <c r="J733" s="223"/>
      <c r="K733" s="223"/>
      <c r="L733" s="223"/>
      <c r="M733" s="223"/>
      <c r="N733" s="222"/>
      <c r="O733" s="222"/>
      <c r="P733" s="222"/>
      <c r="Q733" s="222"/>
      <c r="R733" s="223"/>
      <c r="S733" s="223"/>
      <c r="T733" s="223"/>
      <c r="U733" s="223"/>
      <c r="V733" s="223"/>
      <c r="W733" s="223"/>
      <c r="X733" s="223"/>
      <c r="Y733" s="212"/>
      <c r="Z733" s="212"/>
      <c r="AA733" s="212"/>
      <c r="AB733" s="212"/>
      <c r="AC733" s="212"/>
      <c r="AD733" s="212"/>
      <c r="AE733" s="212"/>
      <c r="AF733" s="212"/>
      <c r="AG733" s="212" t="s">
        <v>172</v>
      </c>
      <c r="AH733" s="212">
        <v>2</v>
      </c>
      <c r="AI733" s="212"/>
      <c r="AJ733" s="212"/>
      <c r="AK733" s="212"/>
      <c r="AL733" s="212"/>
      <c r="AM733" s="212"/>
      <c r="AN733" s="212"/>
      <c r="AO733" s="212"/>
      <c r="AP733" s="212"/>
      <c r="AQ733" s="212"/>
      <c r="AR733" s="212"/>
      <c r="AS733" s="212"/>
      <c r="AT733" s="212"/>
      <c r="AU733" s="212"/>
      <c r="AV733" s="212"/>
      <c r="AW733" s="212"/>
      <c r="AX733" s="212"/>
      <c r="AY733" s="212"/>
      <c r="AZ733" s="212"/>
      <c r="BA733" s="212"/>
      <c r="BB733" s="212"/>
      <c r="BC733" s="212"/>
      <c r="BD733" s="212"/>
      <c r="BE733" s="212"/>
      <c r="BF733" s="212"/>
      <c r="BG733" s="212"/>
      <c r="BH733" s="212"/>
    </row>
    <row r="734" spans="1:60" outlineLevel="1" x14ac:dyDescent="0.2">
      <c r="A734" s="219"/>
      <c r="B734" s="220"/>
      <c r="C734" s="264" t="s">
        <v>649</v>
      </c>
      <c r="D734" s="255"/>
      <c r="E734" s="256">
        <v>58.271999999999998</v>
      </c>
      <c r="F734" s="223"/>
      <c r="G734" s="223"/>
      <c r="H734" s="223"/>
      <c r="I734" s="223"/>
      <c r="J734" s="223"/>
      <c r="K734" s="223"/>
      <c r="L734" s="223"/>
      <c r="M734" s="223"/>
      <c r="N734" s="222"/>
      <c r="O734" s="222"/>
      <c r="P734" s="222"/>
      <c r="Q734" s="222"/>
      <c r="R734" s="223"/>
      <c r="S734" s="223"/>
      <c r="T734" s="223"/>
      <c r="U734" s="223"/>
      <c r="V734" s="223"/>
      <c r="W734" s="223"/>
      <c r="X734" s="223"/>
      <c r="Y734" s="212"/>
      <c r="Z734" s="212"/>
      <c r="AA734" s="212"/>
      <c r="AB734" s="212"/>
      <c r="AC734" s="212"/>
      <c r="AD734" s="212"/>
      <c r="AE734" s="212"/>
      <c r="AF734" s="212"/>
      <c r="AG734" s="212" t="s">
        <v>172</v>
      </c>
      <c r="AH734" s="212">
        <v>2</v>
      </c>
      <c r="AI734" s="212"/>
      <c r="AJ734" s="212"/>
      <c r="AK734" s="212"/>
      <c r="AL734" s="212"/>
      <c r="AM734" s="212"/>
      <c r="AN734" s="212"/>
      <c r="AO734" s="212"/>
      <c r="AP734" s="212"/>
      <c r="AQ734" s="212"/>
      <c r="AR734" s="212"/>
      <c r="AS734" s="212"/>
      <c r="AT734" s="212"/>
      <c r="AU734" s="212"/>
      <c r="AV734" s="212"/>
      <c r="AW734" s="212"/>
      <c r="AX734" s="212"/>
      <c r="AY734" s="212"/>
      <c r="AZ734" s="212"/>
      <c r="BA734" s="212"/>
      <c r="BB734" s="212"/>
      <c r="BC734" s="212"/>
      <c r="BD734" s="212"/>
      <c r="BE734" s="212"/>
      <c r="BF734" s="212"/>
      <c r="BG734" s="212"/>
      <c r="BH734" s="212"/>
    </row>
    <row r="735" spans="1:60" outlineLevel="1" x14ac:dyDescent="0.2">
      <c r="A735" s="219"/>
      <c r="B735" s="220"/>
      <c r="C735" s="264" t="s">
        <v>650</v>
      </c>
      <c r="D735" s="255"/>
      <c r="E735" s="256">
        <v>-3.2</v>
      </c>
      <c r="F735" s="223"/>
      <c r="G735" s="223"/>
      <c r="H735" s="223"/>
      <c r="I735" s="223"/>
      <c r="J735" s="223"/>
      <c r="K735" s="223"/>
      <c r="L735" s="223"/>
      <c r="M735" s="223"/>
      <c r="N735" s="222"/>
      <c r="O735" s="222"/>
      <c r="P735" s="222"/>
      <c r="Q735" s="222"/>
      <c r="R735" s="223"/>
      <c r="S735" s="223"/>
      <c r="T735" s="223"/>
      <c r="U735" s="223"/>
      <c r="V735" s="223"/>
      <c r="W735" s="223"/>
      <c r="X735" s="223"/>
      <c r="Y735" s="212"/>
      <c r="Z735" s="212"/>
      <c r="AA735" s="212"/>
      <c r="AB735" s="212"/>
      <c r="AC735" s="212"/>
      <c r="AD735" s="212"/>
      <c r="AE735" s="212"/>
      <c r="AF735" s="212"/>
      <c r="AG735" s="212" t="s">
        <v>172</v>
      </c>
      <c r="AH735" s="212">
        <v>2</v>
      </c>
      <c r="AI735" s="212"/>
      <c r="AJ735" s="212"/>
      <c r="AK735" s="212"/>
      <c r="AL735" s="212"/>
      <c r="AM735" s="212"/>
      <c r="AN735" s="212"/>
      <c r="AO735" s="212"/>
      <c r="AP735" s="212"/>
      <c r="AQ735" s="212"/>
      <c r="AR735" s="212"/>
      <c r="AS735" s="212"/>
      <c r="AT735" s="212"/>
      <c r="AU735" s="212"/>
      <c r="AV735" s="212"/>
      <c r="AW735" s="212"/>
      <c r="AX735" s="212"/>
      <c r="AY735" s="212"/>
      <c r="AZ735" s="212"/>
      <c r="BA735" s="212"/>
      <c r="BB735" s="212"/>
      <c r="BC735" s="212"/>
      <c r="BD735" s="212"/>
      <c r="BE735" s="212"/>
      <c r="BF735" s="212"/>
      <c r="BG735" s="212"/>
      <c r="BH735" s="212"/>
    </row>
    <row r="736" spans="1:60" outlineLevel="1" x14ac:dyDescent="0.2">
      <c r="A736" s="219"/>
      <c r="B736" s="220"/>
      <c r="C736" s="263" t="s">
        <v>266</v>
      </c>
      <c r="D736" s="255"/>
      <c r="E736" s="256"/>
      <c r="F736" s="223"/>
      <c r="G736" s="223"/>
      <c r="H736" s="223"/>
      <c r="I736" s="223"/>
      <c r="J736" s="223"/>
      <c r="K736" s="223"/>
      <c r="L736" s="223"/>
      <c r="M736" s="223"/>
      <c r="N736" s="222"/>
      <c r="O736" s="222"/>
      <c r="P736" s="222"/>
      <c r="Q736" s="222"/>
      <c r="R736" s="223"/>
      <c r="S736" s="223"/>
      <c r="T736" s="223"/>
      <c r="U736" s="223"/>
      <c r="V736" s="223"/>
      <c r="W736" s="223"/>
      <c r="X736" s="223"/>
      <c r="Y736" s="212"/>
      <c r="Z736" s="212"/>
      <c r="AA736" s="212"/>
      <c r="AB736" s="212"/>
      <c r="AC736" s="212"/>
      <c r="AD736" s="212"/>
      <c r="AE736" s="212"/>
      <c r="AF736" s="212"/>
      <c r="AG736" s="212" t="s">
        <v>172</v>
      </c>
      <c r="AH736" s="212"/>
      <c r="AI736" s="212"/>
      <c r="AJ736" s="212"/>
      <c r="AK736" s="212"/>
      <c r="AL736" s="212"/>
      <c r="AM736" s="212"/>
      <c r="AN736" s="212"/>
      <c r="AO736" s="212"/>
      <c r="AP736" s="212"/>
      <c r="AQ736" s="212"/>
      <c r="AR736" s="212"/>
      <c r="AS736" s="212"/>
      <c r="AT736" s="212"/>
      <c r="AU736" s="212"/>
      <c r="AV736" s="212"/>
      <c r="AW736" s="212"/>
      <c r="AX736" s="212"/>
      <c r="AY736" s="212"/>
      <c r="AZ736" s="212"/>
      <c r="BA736" s="212"/>
      <c r="BB736" s="212"/>
      <c r="BC736" s="212"/>
      <c r="BD736" s="212"/>
      <c r="BE736" s="212"/>
      <c r="BF736" s="212"/>
      <c r="BG736" s="212"/>
      <c r="BH736" s="212"/>
    </row>
    <row r="737" spans="1:60" outlineLevel="1" x14ac:dyDescent="0.2">
      <c r="A737" s="219"/>
      <c r="B737" s="220"/>
      <c r="C737" s="261" t="s">
        <v>651</v>
      </c>
      <c r="D737" s="253"/>
      <c r="E737" s="254">
        <v>122.13805000000001</v>
      </c>
      <c r="F737" s="223"/>
      <c r="G737" s="223"/>
      <c r="H737" s="223"/>
      <c r="I737" s="223"/>
      <c r="J737" s="223"/>
      <c r="K737" s="223"/>
      <c r="L737" s="223"/>
      <c r="M737" s="223"/>
      <c r="N737" s="222"/>
      <c r="O737" s="222"/>
      <c r="P737" s="222"/>
      <c r="Q737" s="222"/>
      <c r="R737" s="223"/>
      <c r="S737" s="223"/>
      <c r="T737" s="223"/>
      <c r="U737" s="223"/>
      <c r="V737" s="223"/>
      <c r="W737" s="223"/>
      <c r="X737" s="223"/>
      <c r="Y737" s="212"/>
      <c r="Z737" s="212"/>
      <c r="AA737" s="212"/>
      <c r="AB737" s="212"/>
      <c r="AC737" s="212"/>
      <c r="AD737" s="212"/>
      <c r="AE737" s="212"/>
      <c r="AF737" s="212"/>
      <c r="AG737" s="212" t="s">
        <v>172</v>
      </c>
      <c r="AH737" s="212">
        <v>0</v>
      </c>
      <c r="AI737" s="212"/>
      <c r="AJ737" s="212"/>
      <c r="AK737" s="212"/>
      <c r="AL737" s="212"/>
      <c r="AM737" s="212"/>
      <c r="AN737" s="212"/>
      <c r="AO737" s="212"/>
      <c r="AP737" s="212"/>
      <c r="AQ737" s="212"/>
      <c r="AR737" s="212"/>
      <c r="AS737" s="212"/>
      <c r="AT737" s="212"/>
      <c r="AU737" s="212"/>
      <c r="AV737" s="212"/>
      <c r="AW737" s="212"/>
      <c r="AX737" s="212"/>
      <c r="AY737" s="212"/>
      <c r="AZ737" s="212"/>
      <c r="BA737" s="212"/>
      <c r="BB737" s="212"/>
      <c r="BC737" s="212"/>
      <c r="BD737" s="212"/>
      <c r="BE737" s="212"/>
      <c r="BF737" s="212"/>
      <c r="BG737" s="212"/>
      <c r="BH737" s="212"/>
    </row>
    <row r="738" spans="1:60" outlineLevel="1" x14ac:dyDescent="0.2">
      <c r="A738" s="219"/>
      <c r="B738" s="220"/>
      <c r="C738" s="261" t="s">
        <v>634</v>
      </c>
      <c r="D738" s="253"/>
      <c r="E738" s="254"/>
      <c r="F738" s="223"/>
      <c r="G738" s="223"/>
      <c r="H738" s="223"/>
      <c r="I738" s="223"/>
      <c r="J738" s="223"/>
      <c r="K738" s="223"/>
      <c r="L738" s="223"/>
      <c r="M738" s="223"/>
      <c r="N738" s="222"/>
      <c r="O738" s="222"/>
      <c r="P738" s="222"/>
      <c r="Q738" s="222"/>
      <c r="R738" s="223"/>
      <c r="S738" s="223"/>
      <c r="T738" s="223"/>
      <c r="U738" s="223"/>
      <c r="V738" s="223"/>
      <c r="W738" s="223"/>
      <c r="X738" s="223"/>
      <c r="Y738" s="212"/>
      <c r="Z738" s="212"/>
      <c r="AA738" s="212"/>
      <c r="AB738" s="212"/>
      <c r="AC738" s="212"/>
      <c r="AD738" s="212"/>
      <c r="AE738" s="212"/>
      <c r="AF738" s="212"/>
      <c r="AG738" s="212" t="s">
        <v>172</v>
      </c>
      <c r="AH738" s="212">
        <v>0</v>
      </c>
      <c r="AI738" s="212"/>
      <c r="AJ738" s="212"/>
      <c r="AK738" s="212"/>
      <c r="AL738" s="212"/>
      <c r="AM738" s="212"/>
      <c r="AN738" s="212"/>
      <c r="AO738" s="212"/>
      <c r="AP738" s="212"/>
      <c r="AQ738" s="212"/>
      <c r="AR738" s="212"/>
      <c r="AS738" s="212"/>
      <c r="AT738" s="212"/>
      <c r="AU738" s="212"/>
      <c r="AV738" s="212"/>
      <c r="AW738" s="212"/>
      <c r="AX738" s="212"/>
      <c r="AY738" s="212"/>
      <c r="AZ738" s="212"/>
      <c r="BA738" s="212"/>
      <c r="BB738" s="212"/>
      <c r="BC738" s="212"/>
      <c r="BD738" s="212"/>
      <c r="BE738" s="212"/>
      <c r="BF738" s="212"/>
      <c r="BG738" s="212"/>
      <c r="BH738" s="212"/>
    </row>
    <row r="739" spans="1:60" outlineLevel="1" x14ac:dyDescent="0.2">
      <c r="A739" s="219"/>
      <c r="B739" s="220"/>
      <c r="C739" s="263" t="s">
        <v>263</v>
      </c>
      <c r="D739" s="255"/>
      <c r="E739" s="256"/>
      <c r="F739" s="223"/>
      <c r="G739" s="223"/>
      <c r="H739" s="223"/>
      <c r="I739" s="223"/>
      <c r="J739" s="223"/>
      <c r="K739" s="223"/>
      <c r="L739" s="223"/>
      <c r="M739" s="223"/>
      <c r="N739" s="222"/>
      <c r="O739" s="222"/>
      <c r="P739" s="222"/>
      <c r="Q739" s="222"/>
      <c r="R739" s="223"/>
      <c r="S739" s="223"/>
      <c r="T739" s="223"/>
      <c r="U739" s="223"/>
      <c r="V739" s="223"/>
      <c r="W739" s="223"/>
      <c r="X739" s="223"/>
      <c r="Y739" s="212"/>
      <c r="Z739" s="212"/>
      <c r="AA739" s="212"/>
      <c r="AB739" s="212"/>
      <c r="AC739" s="212"/>
      <c r="AD739" s="212"/>
      <c r="AE739" s="212"/>
      <c r="AF739" s="212"/>
      <c r="AG739" s="212" t="s">
        <v>172</v>
      </c>
      <c r="AH739" s="212"/>
      <c r="AI739" s="212"/>
      <c r="AJ739" s="212"/>
      <c r="AK739" s="212"/>
      <c r="AL739" s="212"/>
      <c r="AM739" s="212"/>
      <c r="AN739" s="212"/>
      <c r="AO739" s="212"/>
      <c r="AP739" s="212"/>
      <c r="AQ739" s="212"/>
      <c r="AR739" s="212"/>
      <c r="AS739" s="212"/>
      <c r="AT739" s="212"/>
      <c r="AU739" s="212"/>
      <c r="AV739" s="212"/>
      <c r="AW739" s="212"/>
      <c r="AX739" s="212"/>
      <c r="AY739" s="212"/>
      <c r="AZ739" s="212"/>
      <c r="BA739" s="212"/>
      <c r="BB739" s="212"/>
      <c r="BC739" s="212"/>
      <c r="BD739" s="212"/>
      <c r="BE739" s="212"/>
      <c r="BF739" s="212"/>
      <c r="BG739" s="212"/>
      <c r="BH739" s="212"/>
    </row>
    <row r="740" spans="1:60" outlineLevel="1" x14ac:dyDescent="0.2">
      <c r="A740" s="219"/>
      <c r="B740" s="220"/>
      <c r="C740" s="264" t="s">
        <v>652</v>
      </c>
      <c r="D740" s="255"/>
      <c r="E740" s="256">
        <v>8.5500000000000007</v>
      </c>
      <c r="F740" s="223"/>
      <c r="G740" s="223"/>
      <c r="H740" s="223"/>
      <c r="I740" s="223"/>
      <c r="J740" s="223"/>
      <c r="K740" s="223"/>
      <c r="L740" s="223"/>
      <c r="M740" s="223"/>
      <c r="N740" s="222"/>
      <c r="O740" s="222"/>
      <c r="P740" s="222"/>
      <c r="Q740" s="222"/>
      <c r="R740" s="223"/>
      <c r="S740" s="223"/>
      <c r="T740" s="223"/>
      <c r="U740" s="223"/>
      <c r="V740" s="223"/>
      <c r="W740" s="223"/>
      <c r="X740" s="223"/>
      <c r="Y740" s="212"/>
      <c r="Z740" s="212"/>
      <c r="AA740" s="212"/>
      <c r="AB740" s="212"/>
      <c r="AC740" s="212"/>
      <c r="AD740" s="212"/>
      <c r="AE740" s="212"/>
      <c r="AF740" s="212"/>
      <c r="AG740" s="212" t="s">
        <v>172</v>
      </c>
      <c r="AH740" s="212">
        <v>2</v>
      </c>
      <c r="AI740" s="212"/>
      <c r="AJ740" s="212"/>
      <c r="AK740" s="212"/>
      <c r="AL740" s="212"/>
      <c r="AM740" s="212"/>
      <c r="AN740" s="212"/>
      <c r="AO740" s="212"/>
      <c r="AP740" s="212"/>
      <c r="AQ740" s="212"/>
      <c r="AR740" s="212"/>
      <c r="AS740" s="212"/>
      <c r="AT740" s="212"/>
      <c r="AU740" s="212"/>
      <c r="AV740" s="212"/>
      <c r="AW740" s="212"/>
      <c r="AX740" s="212"/>
      <c r="AY740" s="212"/>
      <c r="AZ740" s="212"/>
      <c r="BA740" s="212"/>
      <c r="BB740" s="212"/>
      <c r="BC740" s="212"/>
      <c r="BD740" s="212"/>
      <c r="BE740" s="212"/>
      <c r="BF740" s="212"/>
      <c r="BG740" s="212"/>
      <c r="BH740" s="212"/>
    </row>
    <row r="741" spans="1:60" outlineLevel="1" x14ac:dyDescent="0.2">
      <c r="A741" s="219"/>
      <c r="B741" s="220"/>
      <c r="C741" s="263" t="s">
        <v>266</v>
      </c>
      <c r="D741" s="255"/>
      <c r="E741" s="256"/>
      <c r="F741" s="223"/>
      <c r="G741" s="223"/>
      <c r="H741" s="223"/>
      <c r="I741" s="223"/>
      <c r="J741" s="223"/>
      <c r="K741" s="223"/>
      <c r="L741" s="223"/>
      <c r="M741" s="223"/>
      <c r="N741" s="222"/>
      <c r="O741" s="222"/>
      <c r="P741" s="222"/>
      <c r="Q741" s="222"/>
      <c r="R741" s="223"/>
      <c r="S741" s="223"/>
      <c r="T741" s="223"/>
      <c r="U741" s="223"/>
      <c r="V741" s="223"/>
      <c r="W741" s="223"/>
      <c r="X741" s="223"/>
      <c r="Y741" s="212"/>
      <c r="Z741" s="212"/>
      <c r="AA741" s="212"/>
      <c r="AB741" s="212"/>
      <c r="AC741" s="212"/>
      <c r="AD741" s="212"/>
      <c r="AE741" s="212"/>
      <c r="AF741" s="212"/>
      <c r="AG741" s="212" t="s">
        <v>172</v>
      </c>
      <c r="AH741" s="212"/>
      <c r="AI741" s="212"/>
      <c r="AJ741" s="212"/>
      <c r="AK741" s="212"/>
      <c r="AL741" s="212"/>
      <c r="AM741" s="212"/>
      <c r="AN741" s="212"/>
      <c r="AO741" s="212"/>
      <c r="AP741" s="212"/>
      <c r="AQ741" s="212"/>
      <c r="AR741" s="212"/>
      <c r="AS741" s="212"/>
      <c r="AT741" s="212"/>
      <c r="AU741" s="212"/>
      <c r="AV741" s="212"/>
      <c r="AW741" s="212"/>
      <c r="AX741" s="212"/>
      <c r="AY741" s="212"/>
      <c r="AZ741" s="212"/>
      <c r="BA741" s="212"/>
      <c r="BB741" s="212"/>
      <c r="BC741" s="212"/>
      <c r="BD741" s="212"/>
      <c r="BE741" s="212"/>
      <c r="BF741" s="212"/>
      <c r="BG741" s="212"/>
      <c r="BH741" s="212"/>
    </row>
    <row r="742" spans="1:60" outlineLevel="1" x14ac:dyDescent="0.2">
      <c r="A742" s="219"/>
      <c r="B742" s="220"/>
      <c r="C742" s="261" t="s">
        <v>653</v>
      </c>
      <c r="D742" s="253"/>
      <c r="E742" s="254">
        <v>0.98324999999999996</v>
      </c>
      <c r="F742" s="223"/>
      <c r="G742" s="223"/>
      <c r="H742" s="223"/>
      <c r="I742" s="223"/>
      <c r="J742" s="223"/>
      <c r="K742" s="223"/>
      <c r="L742" s="223"/>
      <c r="M742" s="223"/>
      <c r="N742" s="222"/>
      <c r="O742" s="222"/>
      <c r="P742" s="222"/>
      <c r="Q742" s="222"/>
      <c r="R742" s="223"/>
      <c r="S742" s="223"/>
      <c r="T742" s="223"/>
      <c r="U742" s="223"/>
      <c r="V742" s="223"/>
      <c r="W742" s="223"/>
      <c r="X742" s="223"/>
      <c r="Y742" s="212"/>
      <c r="Z742" s="212"/>
      <c r="AA742" s="212"/>
      <c r="AB742" s="212"/>
      <c r="AC742" s="212"/>
      <c r="AD742" s="212"/>
      <c r="AE742" s="212"/>
      <c r="AF742" s="212"/>
      <c r="AG742" s="212" t="s">
        <v>172</v>
      </c>
      <c r="AH742" s="212">
        <v>0</v>
      </c>
      <c r="AI742" s="212"/>
      <c r="AJ742" s="212"/>
      <c r="AK742" s="212"/>
      <c r="AL742" s="212"/>
      <c r="AM742" s="212"/>
      <c r="AN742" s="212"/>
      <c r="AO742" s="212"/>
      <c r="AP742" s="212"/>
      <c r="AQ742" s="212"/>
      <c r="AR742" s="212"/>
      <c r="AS742" s="212"/>
      <c r="AT742" s="212"/>
      <c r="AU742" s="212"/>
      <c r="AV742" s="212"/>
      <c r="AW742" s="212"/>
      <c r="AX742" s="212"/>
      <c r="AY742" s="212"/>
      <c r="AZ742" s="212"/>
      <c r="BA742" s="212"/>
      <c r="BB742" s="212"/>
      <c r="BC742" s="212"/>
      <c r="BD742" s="212"/>
      <c r="BE742" s="212"/>
      <c r="BF742" s="212"/>
      <c r="BG742" s="212"/>
      <c r="BH742" s="212"/>
    </row>
    <row r="743" spans="1:60" outlineLevel="1" x14ac:dyDescent="0.2">
      <c r="A743" s="219"/>
      <c r="B743" s="220"/>
      <c r="C743" s="261" t="s">
        <v>638</v>
      </c>
      <c r="D743" s="253"/>
      <c r="E743" s="254"/>
      <c r="F743" s="223"/>
      <c r="G743" s="223"/>
      <c r="H743" s="223"/>
      <c r="I743" s="223"/>
      <c r="J743" s="223"/>
      <c r="K743" s="223"/>
      <c r="L743" s="223"/>
      <c r="M743" s="223"/>
      <c r="N743" s="222"/>
      <c r="O743" s="222"/>
      <c r="P743" s="222"/>
      <c r="Q743" s="222"/>
      <c r="R743" s="223"/>
      <c r="S743" s="223"/>
      <c r="T743" s="223"/>
      <c r="U743" s="223"/>
      <c r="V743" s="223"/>
      <c r="W743" s="223"/>
      <c r="X743" s="223"/>
      <c r="Y743" s="212"/>
      <c r="Z743" s="212"/>
      <c r="AA743" s="212"/>
      <c r="AB743" s="212"/>
      <c r="AC743" s="212"/>
      <c r="AD743" s="212"/>
      <c r="AE743" s="212"/>
      <c r="AF743" s="212"/>
      <c r="AG743" s="212" t="s">
        <v>172</v>
      </c>
      <c r="AH743" s="212">
        <v>0</v>
      </c>
      <c r="AI743" s="212"/>
      <c r="AJ743" s="212"/>
      <c r="AK743" s="212"/>
      <c r="AL743" s="212"/>
      <c r="AM743" s="212"/>
      <c r="AN743" s="212"/>
      <c r="AO743" s="212"/>
      <c r="AP743" s="212"/>
      <c r="AQ743" s="212"/>
      <c r="AR743" s="212"/>
      <c r="AS743" s="212"/>
      <c r="AT743" s="212"/>
      <c r="AU743" s="212"/>
      <c r="AV743" s="212"/>
      <c r="AW743" s="212"/>
      <c r="AX743" s="212"/>
      <c r="AY743" s="212"/>
      <c r="AZ743" s="212"/>
      <c r="BA743" s="212"/>
      <c r="BB743" s="212"/>
      <c r="BC743" s="212"/>
      <c r="BD743" s="212"/>
      <c r="BE743" s="212"/>
      <c r="BF743" s="212"/>
      <c r="BG743" s="212"/>
      <c r="BH743" s="212"/>
    </row>
    <row r="744" spans="1:60" outlineLevel="1" x14ac:dyDescent="0.2">
      <c r="A744" s="219"/>
      <c r="B744" s="220"/>
      <c r="C744" s="263" t="s">
        <v>263</v>
      </c>
      <c r="D744" s="255"/>
      <c r="E744" s="256"/>
      <c r="F744" s="223"/>
      <c r="G744" s="223"/>
      <c r="H744" s="223"/>
      <c r="I744" s="223"/>
      <c r="J744" s="223"/>
      <c r="K744" s="223"/>
      <c r="L744" s="223"/>
      <c r="M744" s="223"/>
      <c r="N744" s="222"/>
      <c r="O744" s="222"/>
      <c r="P744" s="222"/>
      <c r="Q744" s="222"/>
      <c r="R744" s="223"/>
      <c r="S744" s="223"/>
      <c r="T744" s="223"/>
      <c r="U744" s="223"/>
      <c r="V744" s="223"/>
      <c r="W744" s="223"/>
      <c r="X744" s="223"/>
      <c r="Y744" s="212"/>
      <c r="Z744" s="212"/>
      <c r="AA744" s="212"/>
      <c r="AB744" s="212"/>
      <c r="AC744" s="212"/>
      <c r="AD744" s="212"/>
      <c r="AE744" s="212"/>
      <c r="AF744" s="212"/>
      <c r="AG744" s="212" t="s">
        <v>172</v>
      </c>
      <c r="AH744" s="212"/>
      <c r="AI744" s="212"/>
      <c r="AJ744" s="212"/>
      <c r="AK744" s="212"/>
      <c r="AL744" s="212"/>
      <c r="AM744" s="212"/>
      <c r="AN744" s="212"/>
      <c r="AO744" s="212"/>
      <c r="AP744" s="212"/>
      <c r="AQ744" s="212"/>
      <c r="AR744" s="212"/>
      <c r="AS744" s="212"/>
      <c r="AT744" s="212"/>
      <c r="AU744" s="212"/>
      <c r="AV744" s="212"/>
      <c r="AW744" s="212"/>
      <c r="AX744" s="212"/>
      <c r="AY744" s="212"/>
      <c r="AZ744" s="212"/>
      <c r="BA744" s="212"/>
      <c r="BB744" s="212"/>
      <c r="BC744" s="212"/>
      <c r="BD744" s="212"/>
      <c r="BE744" s="212"/>
      <c r="BF744" s="212"/>
      <c r="BG744" s="212"/>
      <c r="BH744" s="212"/>
    </row>
    <row r="745" spans="1:60" outlineLevel="1" x14ac:dyDescent="0.2">
      <c r="A745" s="219"/>
      <c r="B745" s="220"/>
      <c r="C745" s="264" t="s">
        <v>645</v>
      </c>
      <c r="D745" s="255"/>
      <c r="E745" s="256"/>
      <c r="F745" s="223"/>
      <c r="G745" s="223"/>
      <c r="H745" s="223"/>
      <c r="I745" s="223"/>
      <c r="J745" s="223"/>
      <c r="K745" s="223"/>
      <c r="L745" s="223"/>
      <c r="M745" s="223"/>
      <c r="N745" s="222"/>
      <c r="O745" s="222"/>
      <c r="P745" s="222"/>
      <c r="Q745" s="222"/>
      <c r="R745" s="223"/>
      <c r="S745" s="223"/>
      <c r="T745" s="223"/>
      <c r="U745" s="223"/>
      <c r="V745" s="223"/>
      <c r="W745" s="223"/>
      <c r="X745" s="223"/>
      <c r="Y745" s="212"/>
      <c r="Z745" s="212"/>
      <c r="AA745" s="212"/>
      <c r="AB745" s="212"/>
      <c r="AC745" s="212"/>
      <c r="AD745" s="212"/>
      <c r="AE745" s="212"/>
      <c r="AF745" s="212"/>
      <c r="AG745" s="212" t="s">
        <v>172</v>
      </c>
      <c r="AH745" s="212">
        <v>2</v>
      </c>
      <c r="AI745" s="212"/>
      <c r="AJ745" s="212"/>
      <c r="AK745" s="212"/>
      <c r="AL745" s="212"/>
      <c r="AM745" s="212"/>
      <c r="AN745" s="212"/>
      <c r="AO745" s="212"/>
      <c r="AP745" s="212"/>
      <c r="AQ745" s="212"/>
      <c r="AR745" s="212"/>
      <c r="AS745" s="212"/>
      <c r="AT745" s="212"/>
      <c r="AU745" s="212"/>
      <c r="AV745" s="212"/>
      <c r="AW745" s="212"/>
      <c r="AX745" s="212"/>
      <c r="AY745" s="212"/>
      <c r="AZ745" s="212"/>
      <c r="BA745" s="212"/>
      <c r="BB745" s="212"/>
      <c r="BC745" s="212"/>
      <c r="BD745" s="212"/>
      <c r="BE745" s="212"/>
      <c r="BF745" s="212"/>
      <c r="BG745" s="212"/>
      <c r="BH745" s="212"/>
    </row>
    <row r="746" spans="1:60" outlineLevel="1" x14ac:dyDescent="0.2">
      <c r="A746" s="219"/>
      <c r="B746" s="220"/>
      <c r="C746" s="264" t="s">
        <v>654</v>
      </c>
      <c r="D746" s="255"/>
      <c r="E746" s="256">
        <v>1.95</v>
      </c>
      <c r="F746" s="223"/>
      <c r="G746" s="223"/>
      <c r="H746" s="223"/>
      <c r="I746" s="223"/>
      <c r="J746" s="223"/>
      <c r="K746" s="223"/>
      <c r="L746" s="223"/>
      <c r="M746" s="223"/>
      <c r="N746" s="222"/>
      <c r="O746" s="222"/>
      <c r="P746" s="222"/>
      <c r="Q746" s="222"/>
      <c r="R746" s="223"/>
      <c r="S746" s="223"/>
      <c r="T746" s="223"/>
      <c r="U746" s="223"/>
      <c r="V746" s="223"/>
      <c r="W746" s="223"/>
      <c r="X746" s="223"/>
      <c r="Y746" s="212"/>
      <c r="Z746" s="212"/>
      <c r="AA746" s="212"/>
      <c r="AB746" s="212"/>
      <c r="AC746" s="212"/>
      <c r="AD746" s="212"/>
      <c r="AE746" s="212"/>
      <c r="AF746" s="212"/>
      <c r="AG746" s="212" t="s">
        <v>172</v>
      </c>
      <c r="AH746" s="212">
        <v>2</v>
      </c>
      <c r="AI746" s="212"/>
      <c r="AJ746" s="212"/>
      <c r="AK746" s="212"/>
      <c r="AL746" s="212"/>
      <c r="AM746" s="212"/>
      <c r="AN746" s="212"/>
      <c r="AO746" s="212"/>
      <c r="AP746" s="212"/>
      <c r="AQ746" s="212"/>
      <c r="AR746" s="212"/>
      <c r="AS746" s="212"/>
      <c r="AT746" s="212"/>
      <c r="AU746" s="212"/>
      <c r="AV746" s="212"/>
      <c r="AW746" s="212"/>
      <c r="AX746" s="212"/>
      <c r="AY746" s="212"/>
      <c r="AZ746" s="212"/>
      <c r="BA746" s="212"/>
      <c r="BB746" s="212"/>
      <c r="BC746" s="212"/>
      <c r="BD746" s="212"/>
      <c r="BE746" s="212"/>
      <c r="BF746" s="212"/>
      <c r="BG746" s="212"/>
      <c r="BH746" s="212"/>
    </row>
    <row r="747" spans="1:60" outlineLevel="1" x14ac:dyDescent="0.2">
      <c r="A747" s="219"/>
      <c r="B747" s="220"/>
      <c r="C747" s="263" t="s">
        <v>266</v>
      </c>
      <c r="D747" s="255"/>
      <c r="E747" s="256"/>
      <c r="F747" s="223"/>
      <c r="G747" s="223"/>
      <c r="H747" s="223"/>
      <c r="I747" s="223"/>
      <c r="J747" s="223"/>
      <c r="K747" s="223"/>
      <c r="L747" s="223"/>
      <c r="M747" s="223"/>
      <c r="N747" s="222"/>
      <c r="O747" s="222"/>
      <c r="P747" s="222"/>
      <c r="Q747" s="222"/>
      <c r="R747" s="223"/>
      <c r="S747" s="223"/>
      <c r="T747" s="223"/>
      <c r="U747" s="223"/>
      <c r="V747" s="223"/>
      <c r="W747" s="223"/>
      <c r="X747" s="223"/>
      <c r="Y747" s="212"/>
      <c r="Z747" s="212"/>
      <c r="AA747" s="212"/>
      <c r="AB747" s="212"/>
      <c r="AC747" s="212"/>
      <c r="AD747" s="212"/>
      <c r="AE747" s="212"/>
      <c r="AF747" s="212"/>
      <c r="AG747" s="212" t="s">
        <v>172</v>
      </c>
      <c r="AH747" s="212"/>
      <c r="AI747" s="212"/>
      <c r="AJ747" s="212"/>
      <c r="AK747" s="212"/>
      <c r="AL747" s="212"/>
      <c r="AM747" s="212"/>
      <c r="AN747" s="212"/>
      <c r="AO747" s="212"/>
      <c r="AP747" s="212"/>
      <c r="AQ747" s="212"/>
      <c r="AR747" s="212"/>
      <c r="AS747" s="212"/>
      <c r="AT747" s="212"/>
      <c r="AU747" s="212"/>
      <c r="AV747" s="212"/>
      <c r="AW747" s="212"/>
      <c r="AX747" s="212"/>
      <c r="AY747" s="212"/>
      <c r="AZ747" s="212"/>
      <c r="BA747" s="212"/>
      <c r="BB747" s="212"/>
      <c r="BC747" s="212"/>
      <c r="BD747" s="212"/>
      <c r="BE747" s="212"/>
      <c r="BF747" s="212"/>
      <c r="BG747" s="212"/>
      <c r="BH747" s="212"/>
    </row>
    <row r="748" spans="1:60" outlineLevel="1" x14ac:dyDescent="0.2">
      <c r="A748" s="219"/>
      <c r="B748" s="220"/>
      <c r="C748" s="261" t="s">
        <v>655</v>
      </c>
      <c r="D748" s="253"/>
      <c r="E748" s="254">
        <v>0.33638000000000001</v>
      </c>
      <c r="F748" s="223"/>
      <c r="G748" s="223"/>
      <c r="H748" s="223"/>
      <c r="I748" s="223"/>
      <c r="J748" s="223"/>
      <c r="K748" s="223"/>
      <c r="L748" s="223"/>
      <c r="M748" s="223"/>
      <c r="N748" s="222"/>
      <c r="O748" s="222"/>
      <c r="P748" s="222"/>
      <c r="Q748" s="222"/>
      <c r="R748" s="223"/>
      <c r="S748" s="223"/>
      <c r="T748" s="223"/>
      <c r="U748" s="223"/>
      <c r="V748" s="223"/>
      <c r="W748" s="223"/>
      <c r="X748" s="223"/>
      <c r="Y748" s="212"/>
      <c r="Z748" s="212"/>
      <c r="AA748" s="212"/>
      <c r="AB748" s="212"/>
      <c r="AC748" s="212"/>
      <c r="AD748" s="212"/>
      <c r="AE748" s="212"/>
      <c r="AF748" s="212"/>
      <c r="AG748" s="212" t="s">
        <v>172</v>
      </c>
      <c r="AH748" s="212">
        <v>0</v>
      </c>
      <c r="AI748" s="212"/>
      <c r="AJ748" s="212"/>
      <c r="AK748" s="212"/>
      <c r="AL748" s="212"/>
      <c r="AM748" s="212"/>
      <c r="AN748" s="212"/>
      <c r="AO748" s="212"/>
      <c r="AP748" s="212"/>
      <c r="AQ748" s="212"/>
      <c r="AR748" s="212"/>
      <c r="AS748" s="212"/>
      <c r="AT748" s="212"/>
      <c r="AU748" s="212"/>
      <c r="AV748" s="212"/>
      <c r="AW748" s="212"/>
      <c r="AX748" s="212"/>
      <c r="AY748" s="212"/>
      <c r="AZ748" s="212"/>
      <c r="BA748" s="212"/>
      <c r="BB748" s="212"/>
      <c r="BC748" s="212"/>
      <c r="BD748" s="212"/>
      <c r="BE748" s="212"/>
      <c r="BF748" s="212"/>
      <c r="BG748" s="212"/>
      <c r="BH748" s="212"/>
    </row>
    <row r="749" spans="1:60" outlineLevel="1" x14ac:dyDescent="0.2">
      <c r="A749" s="219">
        <v>79</v>
      </c>
      <c r="B749" s="220" t="s">
        <v>656</v>
      </c>
      <c r="C749" s="265" t="s">
        <v>657</v>
      </c>
      <c r="D749" s="221" t="s">
        <v>0</v>
      </c>
      <c r="E749" s="259"/>
      <c r="F749" s="224"/>
      <c r="G749" s="223">
        <f>ROUND(E749*F749,2)</f>
        <v>0</v>
      </c>
      <c r="H749" s="224"/>
      <c r="I749" s="223">
        <f>ROUND(E749*H749,2)</f>
        <v>0</v>
      </c>
      <c r="J749" s="224"/>
      <c r="K749" s="223">
        <f>ROUND(E749*J749,2)</f>
        <v>0</v>
      </c>
      <c r="L749" s="223">
        <v>21</v>
      </c>
      <c r="M749" s="223">
        <f>G749*(1+L749/100)</f>
        <v>0</v>
      </c>
      <c r="N749" s="222">
        <v>0</v>
      </c>
      <c r="O749" s="222">
        <f>ROUND(E749*N749,2)</f>
        <v>0</v>
      </c>
      <c r="P749" s="222">
        <v>0</v>
      </c>
      <c r="Q749" s="222">
        <f>ROUND(E749*P749,2)</f>
        <v>0</v>
      </c>
      <c r="R749" s="223" t="s">
        <v>518</v>
      </c>
      <c r="S749" s="223" t="s">
        <v>156</v>
      </c>
      <c r="T749" s="223" t="s">
        <v>156</v>
      </c>
      <c r="U749" s="223">
        <v>0</v>
      </c>
      <c r="V749" s="223">
        <f>ROUND(E749*U749,2)</f>
        <v>0</v>
      </c>
      <c r="W749" s="223"/>
      <c r="X749" s="223" t="s">
        <v>455</v>
      </c>
      <c r="Y749" s="212"/>
      <c r="Z749" s="212"/>
      <c r="AA749" s="212"/>
      <c r="AB749" s="212"/>
      <c r="AC749" s="212"/>
      <c r="AD749" s="212"/>
      <c r="AE749" s="212"/>
      <c r="AF749" s="212"/>
      <c r="AG749" s="212" t="s">
        <v>456</v>
      </c>
      <c r="AH749" s="212"/>
      <c r="AI749" s="212"/>
      <c r="AJ749" s="212"/>
      <c r="AK749" s="212"/>
      <c r="AL749" s="212"/>
      <c r="AM749" s="212"/>
      <c r="AN749" s="212"/>
      <c r="AO749" s="212"/>
      <c r="AP749" s="212"/>
      <c r="AQ749" s="212"/>
      <c r="AR749" s="212"/>
      <c r="AS749" s="212"/>
      <c r="AT749" s="212"/>
      <c r="AU749" s="212"/>
      <c r="AV749" s="212"/>
      <c r="AW749" s="212"/>
      <c r="AX749" s="212"/>
      <c r="AY749" s="212"/>
      <c r="AZ749" s="212"/>
      <c r="BA749" s="212"/>
      <c r="BB749" s="212"/>
      <c r="BC749" s="212"/>
      <c r="BD749" s="212"/>
      <c r="BE749" s="212"/>
      <c r="BF749" s="212"/>
      <c r="BG749" s="212"/>
      <c r="BH749" s="212"/>
    </row>
    <row r="750" spans="1:60" x14ac:dyDescent="0.2">
      <c r="A750" s="226" t="s">
        <v>145</v>
      </c>
      <c r="B750" s="227" t="s">
        <v>102</v>
      </c>
      <c r="C750" s="247" t="s">
        <v>103</v>
      </c>
      <c r="D750" s="228"/>
      <c r="E750" s="229"/>
      <c r="F750" s="230"/>
      <c r="G750" s="230">
        <f>SUMIF(AG751:AG770,"&lt;&gt;NOR",G751:G770)</f>
        <v>0</v>
      </c>
      <c r="H750" s="230"/>
      <c r="I750" s="230">
        <f>SUM(I751:I770)</f>
        <v>0</v>
      </c>
      <c r="J750" s="230"/>
      <c r="K750" s="230">
        <f>SUM(K751:K770)</f>
        <v>0</v>
      </c>
      <c r="L750" s="230"/>
      <c r="M750" s="230">
        <f>SUM(M751:M770)</f>
        <v>0</v>
      </c>
      <c r="N750" s="229"/>
      <c r="O750" s="229">
        <f>SUM(O751:O770)</f>
        <v>0</v>
      </c>
      <c r="P750" s="229"/>
      <c r="Q750" s="229">
        <f>SUM(Q751:Q770)</f>
        <v>0</v>
      </c>
      <c r="R750" s="230"/>
      <c r="S750" s="230"/>
      <c r="T750" s="231"/>
      <c r="U750" s="225"/>
      <c r="V750" s="225">
        <f>SUM(V751:V770)</f>
        <v>0</v>
      </c>
      <c r="W750" s="225"/>
      <c r="X750" s="225"/>
      <c r="AG750" t="s">
        <v>146</v>
      </c>
    </row>
    <row r="751" spans="1:60" outlineLevel="1" x14ac:dyDescent="0.2">
      <c r="A751" s="233">
        <v>80</v>
      </c>
      <c r="B751" s="234" t="s">
        <v>658</v>
      </c>
      <c r="C751" s="249" t="s">
        <v>659</v>
      </c>
      <c r="D751" s="235" t="s">
        <v>344</v>
      </c>
      <c r="E751" s="236">
        <v>2</v>
      </c>
      <c r="F751" s="237"/>
      <c r="G751" s="238">
        <f>ROUND(E751*F751,2)</f>
        <v>0</v>
      </c>
      <c r="H751" s="237"/>
      <c r="I751" s="238">
        <f>ROUND(E751*H751,2)</f>
        <v>0</v>
      </c>
      <c r="J751" s="237"/>
      <c r="K751" s="238">
        <f>ROUND(E751*J751,2)</f>
        <v>0</v>
      </c>
      <c r="L751" s="238">
        <v>21</v>
      </c>
      <c r="M751" s="238">
        <f>G751*(1+L751/100)</f>
        <v>0</v>
      </c>
      <c r="N751" s="236">
        <v>0</v>
      </c>
      <c r="O751" s="236">
        <f>ROUND(E751*N751,2)</f>
        <v>0</v>
      </c>
      <c r="P751" s="236">
        <v>0</v>
      </c>
      <c r="Q751" s="236">
        <f>ROUND(E751*P751,2)</f>
        <v>0</v>
      </c>
      <c r="R751" s="238"/>
      <c r="S751" s="238" t="s">
        <v>150</v>
      </c>
      <c r="T751" s="239" t="s">
        <v>151</v>
      </c>
      <c r="U751" s="223">
        <v>0</v>
      </c>
      <c r="V751" s="223">
        <f>ROUND(E751*U751,2)</f>
        <v>0</v>
      </c>
      <c r="W751" s="223"/>
      <c r="X751" s="223" t="s">
        <v>169</v>
      </c>
      <c r="Y751" s="212"/>
      <c r="Z751" s="212"/>
      <c r="AA751" s="212"/>
      <c r="AB751" s="212"/>
      <c r="AC751" s="212"/>
      <c r="AD751" s="212"/>
      <c r="AE751" s="212"/>
      <c r="AF751" s="212"/>
      <c r="AG751" s="212" t="s">
        <v>170</v>
      </c>
      <c r="AH751" s="212"/>
      <c r="AI751" s="212"/>
      <c r="AJ751" s="212"/>
      <c r="AK751" s="212"/>
      <c r="AL751" s="212"/>
      <c r="AM751" s="212"/>
      <c r="AN751" s="212"/>
      <c r="AO751" s="212"/>
      <c r="AP751" s="212"/>
      <c r="AQ751" s="212"/>
      <c r="AR751" s="212"/>
      <c r="AS751" s="212"/>
      <c r="AT751" s="212"/>
      <c r="AU751" s="212"/>
      <c r="AV751" s="212"/>
      <c r="AW751" s="212"/>
      <c r="AX751" s="212"/>
      <c r="AY751" s="212"/>
      <c r="AZ751" s="212"/>
      <c r="BA751" s="212"/>
      <c r="BB751" s="212"/>
      <c r="BC751" s="212"/>
      <c r="BD751" s="212"/>
      <c r="BE751" s="212"/>
      <c r="BF751" s="212"/>
      <c r="BG751" s="212"/>
      <c r="BH751" s="212"/>
    </row>
    <row r="752" spans="1:60" outlineLevel="1" x14ac:dyDescent="0.2">
      <c r="A752" s="219"/>
      <c r="B752" s="220"/>
      <c r="C752" s="261" t="s">
        <v>660</v>
      </c>
      <c r="D752" s="253"/>
      <c r="E752" s="254"/>
      <c r="F752" s="223"/>
      <c r="G752" s="223"/>
      <c r="H752" s="223"/>
      <c r="I752" s="223"/>
      <c r="J752" s="223"/>
      <c r="K752" s="223"/>
      <c r="L752" s="223"/>
      <c r="M752" s="223"/>
      <c r="N752" s="222"/>
      <c r="O752" s="222"/>
      <c r="P752" s="222"/>
      <c r="Q752" s="222"/>
      <c r="R752" s="223"/>
      <c r="S752" s="223"/>
      <c r="T752" s="223"/>
      <c r="U752" s="223"/>
      <c r="V752" s="223"/>
      <c r="W752" s="223"/>
      <c r="X752" s="223"/>
      <c r="Y752" s="212"/>
      <c r="Z752" s="212"/>
      <c r="AA752" s="212"/>
      <c r="AB752" s="212"/>
      <c r="AC752" s="212"/>
      <c r="AD752" s="212"/>
      <c r="AE752" s="212"/>
      <c r="AF752" s="212"/>
      <c r="AG752" s="212" t="s">
        <v>172</v>
      </c>
      <c r="AH752" s="212">
        <v>0</v>
      </c>
      <c r="AI752" s="212"/>
      <c r="AJ752" s="212"/>
      <c r="AK752" s="212"/>
      <c r="AL752" s="212"/>
      <c r="AM752" s="212"/>
      <c r="AN752" s="212"/>
      <c r="AO752" s="212"/>
      <c r="AP752" s="212"/>
      <c r="AQ752" s="212"/>
      <c r="AR752" s="212"/>
      <c r="AS752" s="212"/>
      <c r="AT752" s="212"/>
      <c r="AU752" s="212"/>
      <c r="AV752" s="212"/>
      <c r="AW752" s="212"/>
      <c r="AX752" s="212"/>
      <c r="AY752" s="212"/>
      <c r="AZ752" s="212"/>
      <c r="BA752" s="212"/>
      <c r="BB752" s="212"/>
      <c r="BC752" s="212"/>
      <c r="BD752" s="212"/>
      <c r="BE752" s="212"/>
      <c r="BF752" s="212"/>
      <c r="BG752" s="212"/>
      <c r="BH752" s="212"/>
    </row>
    <row r="753" spans="1:60" outlineLevel="1" x14ac:dyDescent="0.2">
      <c r="A753" s="219"/>
      <c r="B753" s="220"/>
      <c r="C753" s="261" t="s">
        <v>345</v>
      </c>
      <c r="D753" s="253"/>
      <c r="E753" s="254">
        <v>1</v>
      </c>
      <c r="F753" s="223"/>
      <c r="G753" s="223"/>
      <c r="H753" s="223"/>
      <c r="I753" s="223"/>
      <c r="J753" s="223"/>
      <c r="K753" s="223"/>
      <c r="L753" s="223"/>
      <c r="M753" s="223"/>
      <c r="N753" s="222"/>
      <c r="O753" s="222"/>
      <c r="P753" s="222"/>
      <c r="Q753" s="222"/>
      <c r="R753" s="223"/>
      <c r="S753" s="223"/>
      <c r="T753" s="223"/>
      <c r="U753" s="223"/>
      <c r="V753" s="223"/>
      <c r="W753" s="223"/>
      <c r="X753" s="223"/>
      <c r="Y753" s="212"/>
      <c r="Z753" s="212"/>
      <c r="AA753" s="212"/>
      <c r="AB753" s="212"/>
      <c r="AC753" s="212"/>
      <c r="AD753" s="212"/>
      <c r="AE753" s="212"/>
      <c r="AF753" s="212"/>
      <c r="AG753" s="212" t="s">
        <v>172</v>
      </c>
      <c r="AH753" s="212">
        <v>0</v>
      </c>
      <c r="AI753" s="212"/>
      <c r="AJ753" s="212"/>
      <c r="AK753" s="212"/>
      <c r="AL753" s="212"/>
      <c r="AM753" s="212"/>
      <c r="AN753" s="212"/>
      <c r="AO753" s="212"/>
      <c r="AP753" s="212"/>
      <c r="AQ753" s="212"/>
      <c r="AR753" s="212"/>
      <c r="AS753" s="212"/>
      <c r="AT753" s="212"/>
      <c r="AU753" s="212"/>
      <c r="AV753" s="212"/>
      <c r="AW753" s="212"/>
      <c r="AX753" s="212"/>
      <c r="AY753" s="212"/>
      <c r="AZ753" s="212"/>
      <c r="BA753" s="212"/>
      <c r="BB753" s="212"/>
      <c r="BC753" s="212"/>
      <c r="BD753" s="212"/>
      <c r="BE753" s="212"/>
      <c r="BF753" s="212"/>
      <c r="BG753" s="212"/>
      <c r="BH753" s="212"/>
    </row>
    <row r="754" spans="1:60" outlineLevel="1" x14ac:dyDescent="0.2">
      <c r="A754" s="219"/>
      <c r="B754" s="220"/>
      <c r="C754" s="261" t="s">
        <v>661</v>
      </c>
      <c r="D754" s="253"/>
      <c r="E754" s="254"/>
      <c r="F754" s="223"/>
      <c r="G754" s="223"/>
      <c r="H754" s="223"/>
      <c r="I754" s="223"/>
      <c r="J754" s="223"/>
      <c r="K754" s="223"/>
      <c r="L754" s="223"/>
      <c r="M754" s="223"/>
      <c r="N754" s="222"/>
      <c r="O754" s="222"/>
      <c r="P754" s="222"/>
      <c r="Q754" s="222"/>
      <c r="R754" s="223"/>
      <c r="S754" s="223"/>
      <c r="T754" s="223"/>
      <c r="U754" s="223"/>
      <c r="V754" s="223"/>
      <c r="W754" s="223"/>
      <c r="X754" s="223"/>
      <c r="Y754" s="212"/>
      <c r="Z754" s="212"/>
      <c r="AA754" s="212"/>
      <c r="AB754" s="212"/>
      <c r="AC754" s="212"/>
      <c r="AD754" s="212"/>
      <c r="AE754" s="212"/>
      <c r="AF754" s="212"/>
      <c r="AG754" s="212" t="s">
        <v>172</v>
      </c>
      <c r="AH754" s="212">
        <v>0</v>
      </c>
      <c r="AI754" s="212"/>
      <c r="AJ754" s="212"/>
      <c r="AK754" s="212"/>
      <c r="AL754" s="212"/>
      <c r="AM754" s="212"/>
      <c r="AN754" s="212"/>
      <c r="AO754" s="212"/>
      <c r="AP754" s="212"/>
      <c r="AQ754" s="212"/>
      <c r="AR754" s="212"/>
      <c r="AS754" s="212"/>
      <c r="AT754" s="212"/>
      <c r="AU754" s="212"/>
      <c r="AV754" s="212"/>
      <c r="AW754" s="212"/>
      <c r="AX754" s="212"/>
      <c r="AY754" s="212"/>
      <c r="AZ754" s="212"/>
      <c r="BA754" s="212"/>
      <c r="BB754" s="212"/>
      <c r="BC754" s="212"/>
      <c r="BD754" s="212"/>
      <c r="BE754" s="212"/>
      <c r="BF754" s="212"/>
      <c r="BG754" s="212"/>
      <c r="BH754" s="212"/>
    </row>
    <row r="755" spans="1:60" outlineLevel="1" x14ac:dyDescent="0.2">
      <c r="A755" s="219"/>
      <c r="B755" s="220"/>
      <c r="C755" s="261" t="s">
        <v>345</v>
      </c>
      <c r="D755" s="253"/>
      <c r="E755" s="254">
        <v>1</v>
      </c>
      <c r="F755" s="223"/>
      <c r="G755" s="223"/>
      <c r="H755" s="223"/>
      <c r="I755" s="223"/>
      <c r="J755" s="223"/>
      <c r="K755" s="223"/>
      <c r="L755" s="223"/>
      <c r="M755" s="223"/>
      <c r="N755" s="222"/>
      <c r="O755" s="222"/>
      <c r="P755" s="222"/>
      <c r="Q755" s="222"/>
      <c r="R755" s="223"/>
      <c r="S755" s="223"/>
      <c r="T755" s="223"/>
      <c r="U755" s="223"/>
      <c r="V755" s="223"/>
      <c r="W755" s="223"/>
      <c r="X755" s="223"/>
      <c r="Y755" s="212"/>
      <c r="Z755" s="212"/>
      <c r="AA755" s="212"/>
      <c r="AB755" s="212"/>
      <c r="AC755" s="212"/>
      <c r="AD755" s="212"/>
      <c r="AE755" s="212"/>
      <c r="AF755" s="212"/>
      <c r="AG755" s="212" t="s">
        <v>172</v>
      </c>
      <c r="AH755" s="212">
        <v>0</v>
      </c>
      <c r="AI755" s="212"/>
      <c r="AJ755" s="212"/>
      <c r="AK755" s="212"/>
      <c r="AL755" s="212"/>
      <c r="AM755" s="212"/>
      <c r="AN755" s="212"/>
      <c r="AO755" s="212"/>
      <c r="AP755" s="212"/>
      <c r="AQ755" s="212"/>
      <c r="AR755" s="212"/>
      <c r="AS755" s="212"/>
      <c r="AT755" s="212"/>
      <c r="AU755" s="212"/>
      <c r="AV755" s="212"/>
      <c r="AW755" s="212"/>
      <c r="AX755" s="212"/>
      <c r="AY755" s="212"/>
      <c r="AZ755" s="212"/>
      <c r="BA755" s="212"/>
      <c r="BB755" s="212"/>
      <c r="BC755" s="212"/>
      <c r="BD755" s="212"/>
      <c r="BE755" s="212"/>
      <c r="BF755" s="212"/>
      <c r="BG755" s="212"/>
      <c r="BH755" s="212"/>
    </row>
    <row r="756" spans="1:60" outlineLevel="1" x14ac:dyDescent="0.2">
      <c r="A756" s="233">
        <v>81</v>
      </c>
      <c r="B756" s="234" t="s">
        <v>662</v>
      </c>
      <c r="C756" s="249" t="s">
        <v>663</v>
      </c>
      <c r="D756" s="235" t="s">
        <v>344</v>
      </c>
      <c r="E756" s="236">
        <v>6</v>
      </c>
      <c r="F756" s="237"/>
      <c r="G756" s="238">
        <f>ROUND(E756*F756,2)</f>
        <v>0</v>
      </c>
      <c r="H756" s="237"/>
      <c r="I756" s="238">
        <f>ROUND(E756*H756,2)</f>
        <v>0</v>
      </c>
      <c r="J756" s="237"/>
      <c r="K756" s="238">
        <f>ROUND(E756*J756,2)</f>
        <v>0</v>
      </c>
      <c r="L756" s="238">
        <v>21</v>
      </c>
      <c r="M756" s="238">
        <f>G756*(1+L756/100)</f>
        <v>0</v>
      </c>
      <c r="N756" s="236">
        <v>0</v>
      </c>
      <c r="O756" s="236">
        <f>ROUND(E756*N756,2)</f>
        <v>0</v>
      </c>
      <c r="P756" s="236">
        <v>0</v>
      </c>
      <c r="Q756" s="236">
        <f>ROUND(E756*P756,2)</f>
        <v>0</v>
      </c>
      <c r="R756" s="238"/>
      <c r="S756" s="238" t="s">
        <v>150</v>
      </c>
      <c r="T756" s="239" t="s">
        <v>151</v>
      </c>
      <c r="U756" s="223">
        <v>0</v>
      </c>
      <c r="V756" s="223">
        <f>ROUND(E756*U756,2)</f>
        <v>0</v>
      </c>
      <c r="W756" s="223"/>
      <c r="X756" s="223" t="s">
        <v>169</v>
      </c>
      <c r="Y756" s="212"/>
      <c r="Z756" s="212"/>
      <c r="AA756" s="212"/>
      <c r="AB756" s="212"/>
      <c r="AC756" s="212"/>
      <c r="AD756" s="212"/>
      <c r="AE756" s="212"/>
      <c r="AF756" s="212"/>
      <c r="AG756" s="212" t="s">
        <v>170</v>
      </c>
      <c r="AH756" s="212"/>
      <c r="AI756" s="212"/>
      <c r="AJ756" s="212"/>
      <c r="AK756" s="212"/>
      <c r="AL756" s="212"/>
      <c r="AM756" s="212"/>
      <c r="AN756" s="212"/>
      <c r="AO756" s="212"/>
      <c r="AP756" s="212"/>
      <c r="AQ756" s="212"/>
      <c r="AR756" s="212"/>
      <c r="AS756" s="212"/>
      <c r="AT756" s="212"/>
      <c r="AU756" s="212"/>
      <c r="AV756" s="212"/>
      <c r="AW756" s="212"/>
      <c r="AX756" s="212"/>
      <c r="AY756" s="212"/>
      <c r="AZ756" s="212"/>
      <c r="BA756" s="212"/>
      <c r="BB756" s="212"/>
      <c r="BC756" s="212"/>
      <c r="BD756" s="212"/>
      <c r="BE756" s="212"/>
      <c r="BF756" s="212"/>
      <c r="BG756" s="212"/>
      <c r="BH756" s="212"/>
    </row>
    <row r="757" spans="1:60" outlineLevel="1" x14ac:dyDescent="0.2">
      <c r="A757" s="219"/>
      <c r="B757" s="220"/>
      <c r="C757" s="261" t="s">
        <v>664</v>
      </c>
      <c r="D757" s="253"/>
      <c r="E757" s="254"/>
      <c r="F757" s="223"/>
      <c r="G757" s="223"/>
      <c r="H757" s="223"/>
      <c r="I757" s="223"/>
      <c r="J757" s="223"/>
      <c r="K757" s="223"/>
      <c r="L757" s="223"/>
      <c r="M757" s="223"/>
      <c r="N757" s="222"/>
      <c r="O757" s="222"/>
      <c r="P757" s="222"/>
      <c r="Q757" s="222"/>
      <c r="R757" s="223"/>
      <c r="S757" s="223"/>
      <c r="T757" s="223"/>
      <c r="U757" s="223"/>
      <c r="V757" s="223"/>
      <c r="W757" s="223"/>
      <c r="X757" s="223"/>
      <c r="Y757" s="212"/>
      <c r="Z757" s="212"/>
      <c r="AA757" s="212"/>
      <c r="AB757" s="212"/>
      <c r="AC757" s="212"/>
      <c r="AD757" s="212"/>
      <c r="AE757" s="212"/>
      <c r="AF757" s="212"/>
      <c r="AG757" s="212" t="s">
        <v>172</v>
      </c>
      <c r="AH757" s="212">
        <v>0</v>
      </c>
      <c r="AI757" s="212"/>
      <c r="AJ757" s="212"/>
      <c r="AK757" s="212"/>
      <c r="AL757" s="212"/>
      <c r="AM757" s="212"/>
      <c r="AN757" s="212"/>
      <c r="AO757" s="212"/>
      <c r="AP757" s="212"/>
      <c r="AQ757" s="212"/>
      <c r="AR757" s="212"/>
      <c r="AS757" s="212"/>
      <c r="AT757" s="212"/>
      <c r="AU757" s="212"/>
      <c r="AV757" s="212"/>
      <c r="AW757" s="212"/>
      <c r="AX757" s="212"/>
      <c r="AY757" s="212"/>
      <c r="AZ757" s="212"/>
      <c r="BA757" s="212"/>
      <c r="BB757" s="212"/>
      <c r="BC757" s="212"/>
      <c r="BD757" s="212"/>
      <c r="BE757" s="212"/>
      <c r="BF757" s="212"/>
      <c r="BG757" s="212"/>
      <c r="BH757" s="212"/>
    </row>
    <row r="758" spans="1:60" outlineLevel="1" x14ac:dyDescent="0.2">
      <c r="A758" s="219"/>
      <c r="B758" s="220"/>
      <c r="C758" s="261" t="s">
        <v>173</v>
      </c>
      <c r="D758" s="253"/>
      <c r="E758" s="254">
        <v>4</v>
      </c>
      <c r="F758" s="223"/>
      <c r="G758" s="223"/>
      <c r="H758" s="223"/>
      <c r="I758" s="223"/>
      <c r="J758" s="223"/>
      <c r="K758" s="223"/>
      <c r="L758" s="223"/>
      <c r="M758" s="223"/>
      <c r="N758" s="222"/>
      <c r="O758" s="222"/>
      <c r="P758" s="222"/>
      <c r="Q758" s="222"/>
      <c r="R758" s="223"/>
      <c r="S758" s="223"/>
      <c r="T758" s="223"/>
      <c r="U758" s="223"/>
      <c r="V758" s="223"/>
      <c r="W758" s="223"/>
      <c r="X758" s="223"/>
      <c r="Y758" s="212"/>
      <c r="Z758" s="212"/>
      <c r="AA758" s="212"/>
      <c r="AB758" s="212"/>
      <c r="AC758" s="212"/>
      <c r="AD758" s="212"/>
      <c r="AE758" s="212"/>
      <c r="AF758" s="212"/>
      <c r="AG758" s="212" t="s">
        <v>172</v>
      </c>
      <c r="AH758" s="212">
        <v>0</v>
      </c>
      <c r="AI758" s="212"/>
      <c r="AJ758" s="212"/>
      <c r="AK758" s="212"/>
      <c r="AL758" s="212"/>
      <c r="AM758" s="212"/>
      <c r="AN758" s="212"/>
      <c r="AO758" s="212"/>
      <c r="AP758" s="212"/>
      <c r="AQ758" s="212"/>
      <c r="AR758" s="212"/>
      <c r="AS758" s="212"/>
      <c r="AT758" s="212"/>
      <c r="AU758" s="212"/>
      <c r="AV758" s="212"/>
      <c r="AW758" s="212"/>
      <c r="AX758" s="212"/>
      <c r="AY758" s="212"/>
      <c r="AZ758" s="212"/>
      <c r="BA758" s="212"/>
      <c r="BB758" s="212"/>
      <c r="BC758" s="212"/>
      <c r="BD758" s="212"/>
      <c r="BE758" s="212"/>
      <c r="BF758" s="212"/>
      <c r="BG758" s="212"/>
      <c r="BH758" s="212"/>
    </row>
    <row r="759" spans="1:60" outlineLevel="1" x14ac:dyDescent="0.2">
      <c r="A759" s="219"/>
      <c r="B759" s="220"/>
      <c r="C759" s="261" t="s">
        <v>665</v>
      </c>
      <c r="D759" s="253"/>
      <c r="E759" s="254"/>
      <c r="F759" s="223"/>
      <c r="G759" s="223"/>
      <c r="H759" s="223"/>
      <c r="I759" s="223"/>
      <c r="J759" s="223"/>
      <c r="K759" s="223"/>
      <c r="L759" s="223"/>
      <c r="M759" s="223"/>
      <c r="N759" s="222"/>
      <c r="O759" s="222"/>
      <c r="P759" s="222"/>
      <c r="Q759" s="222"/>
      <c r="R759" s="223"/>
      <c r="S759" s="223"/>
      <c r="T759" s="223"/>
      <c r="U759" s="223"/>
      <c r="V759" s="223"/>
      <c r="W759" s="223"/>
      <c r="X759" s="223"/>
      <c r="Y759" s="212"/>
      <c r="Z759" s="212"/>
      <c r="AA759" s="212"/>
      <c r="AB759" s="212"/>
      <c r="AC759" s="212"/>
      <c r="AD759" s="212"/>
      <c r="AE759" s="212"/>
      <c r="AF759" s="212"/>
      <c r="AG759" s="212" t="s">
        <v>172</v>
      </c>
      <c r="AH759" s="212">
        <v>0</v>
      </c>
      <c r="AI759" s="212"/>
      <c r="AJ759" s="212"/>
      <c r="AK759" s="212"/>
      <c r="AL759" s="212"/>
      <c r="AM759" s="212"/>
      <c r="AN759" s="212"/>
      <c r="AO759" s="212"/>
      <c r="AP759" s="212"/>
      <c r="AQ759" s="212"/>
      <c r="AR759" s="212"/>
      <c r="AS759" s="212"/>
      <c r="AT759" s="212"/>
      <c r="AU759" s="212"/>
      <c r="AV759" s="212"/>
      <c r="AW759" s="212"/>
      <c r="AX759" s="212"/>
      <c r="AY759" s="212"/>
      <c r="AZ759" s="212"/>
      <c r="BA759" s="212"/>
      <c r="BB759" s="212"/>
      <c r="BC759" s="212"/>
      <c r="BD759" s="212"/>
      <c r="BE759" s="212"/>
      <c r="BF759" s="212"/>
      <c r="BG759" s="212"/>
      <c r="BH759" s="212"/>
    </row>
    <row r="760" spans="1:60" outlineLevel="1" x14ac:dyDescent="0.2">
      <c r="A760" s="219"/>
      <c r="B760" s="220"/>
      <c r="C760" s="261" t="s">
        <v>334</v>
      </c>
      <c r="D760" s="253"/>
      <c r="E760" s="254">
        <v>2</v>
      </c>
      <c r="F760" s="223"/>
      <c r="G760" s="223"/>
      <c r="H760" s="223"/>
      <c r="I760" s="223"/>
      <c r="J760" s="223"/>
      <c r="K760" s="223"/>
      <c r="L760" s="223"/>
      <c r="M760" s="223"/>
      <c r="N760" s="222"/>
      <c r="O760" s="222"/>
      <c r="P760" s="222"/>
      <c r="Q760" s="222"/>
      <c r="R760" s="223"/>
      <c r="S760" s="223"/>
      <c r="T760" s="223"/>
      <c r="U760" s="223"/>
      <c r="V760" s="223"/>
      <c r="W760" s="223"/>
      <c r="X760" s="223"/>
      <c r="Y760" s="212"/>
      <c r="Z760" s="212"/>
      <c r="AA760" s="212"/>
      <c r="AB760" s="212"/>
      <c r="AC760" s="212"/>
      <c r="AD760" s="212"/>
      <c r="AE760" s="212"/>
      <c r="AF760" s="212"/>
      <c r="AG760" s="212" t="s">
        <v>172</v>
      </c>
      <c r="AH760" s="212">
        <v>0</v>
      </c>
      <c r="AI760" s="212"/>
      <c r="AJ760" s="212"/>
      <c r="AK760" s="212"/>
      <c r="AL760" s="212"/>
      <c r="AM760" s="212"/>
      <c r="AN760" s="212"/>
      <c r="AO760" s="212"/>
      <c r="AP760" s="212"/>
      <c r="AQ760" s="212"/>
      <c r="AR760" s="212"/>
      <c r="AS760" s="212"/>
      <c r="AT760" s="212"/>
      <c r="AU760" s="212"/>
      <c r="AV760" s="212"/>
      <c r="AW760" s="212"/>
      <c r="AX760" s="212"/>
      <c r="AY760" s="212"/>
      <c r="AZ760" s="212"/>
      <c r="BA760" s="212"/>
      <c r="BB760" s="212"/>
      <c r="BC760" s="212"/>
      <c r="BD760" s="212"/>
      <c r="BE760" s="212"/>
      <c r="BF760" s="212"/>
      <c r="BG760" s="212"/>
      <c r="BH760" s="212"/>
    </row>
    <row r="761" spans="1:60" outlineLevel="1" x14ac:dyDescent="0.2">
      <c r="A761" s="233">
        <v>82</v>
      </c>
      <c r="B761" s="234" t="s">
        <v>666</v>
      </c>
      <c r="C761" s="249" t="s">
        <v>667</v>
      </c>
      <c r="D761" s="235" t="s">
        <v>344</v>
      </c>
      <c r="E761" s="236">
        <v>2</v>
      </c>
      <c r="F761" s="237"/>
      <c r="G761" s="238">
        <f>ROUND(E761*F761,2)</f>
        <v>0</v>
      </c>
      <c r="H761" s="237"/>
      <c r="I761" s="238">
        <f>ROUND(E761*H761,2)</f>
        <v>0</v>
      </c>
      <c r="J761" s="237"/>
      <c r="K761" s="238">
        <f>ROUND(E761*J761,2)</f>
        <v>0</v>
      </c>
      <c r="L761" s="238">
        <v>21</v>
      </c>
      <c r="M761" s="238">
        <f>G761*(1+L761/100)</f>
        <v>0</v>
      </c>
      <c r="N761" s="236">
        <v>0</v>
      </c>
      <c r="O761" s="236">
        <f>ROUND(E761*N761,2)</f>
        <v>0</v>
      </c>
      <c r="P761" s="236">
        <v>0</v>
      </c>
      <c r="Q761" s="236">
        <f>ROUND(E761*P761,2)</f>
        <v>0</v>
      </c>
      <c r="R761" s="238"/>
      <c r="S761" s="238" t="s">
        <v>150</v>
      </c>
      <c r="T761" s="239" t="s">
        <v>151</v>
      </c>
      <c r="U761" s="223">
        <v>0</v>
      </c>
      <c r="V761" s="223">
        <f>ROUND(E761*U761,2)</f>
        <v>0</v>
      </c>
      <c r="W761" s="223"/>
      <c r="X761" s="223" t="s">
        <v>169</v>
      </c>
      <c r="Y761" s="212"/>
      <c r="Z761" s="212"/>
      <c r="AA761" s="212"/>
      <c r="AB761" s="212"/>
      <c r="AC761" s="212"/>
      <c r="AD761" s="212"/>
      <c r="AE761" s="212"/>
      <c r="AF761" s="212"/>
      <c r="AG761" s="212" t="s">
        <v>170</v>
      </c>
      <c r="AH761" s="212"/>
      <c r="AI761" s="212"/>
      <c r="AJ761" s="212"/>
      <c r="AK761" s="212"/>
      <c r="AL761" s="212"/>
      <c r="AM761" s="212"/>
      <c r="AN761" s="212"/>
      <c r="AO761" s="212"/>
      <c r="AP761" s="212"/>
      <c r="AQ761" s="212"/>
      <c r="AR761" s="212"/>
      <c r="AS761" s="212"/>
      <c r="AT761" s="212"/>
      <c r="AU761" s="212"/>
      <c r="AV761" s="212"/>
      <c r="AW761" s="212"/>
      <c r="AX761" s="212"/>
      <c r="AY761" s="212"/>
      <c r="AZ761" s="212"/>
      <c r="BA761" s="212"/>
      <c r="BB761" s="212"/>
      <c r="BC761" s="212"/>
      <c r="BD761" s="212"/>
      <c r="BE761" s="212"/>
      <c r="BF761" s="212"/>
      <c r="BG761" s="212"/>
      <c r="BH761" s="212"/>
    </row>
    <row r="762" spans="1:60" outlineLevel="1" x14ac:dyDescent="0.2">
      <c r="A762" s="219"/>
      <c r="B762" s="220"/>
      <c r="C762" s="261" t="s">
        <v>660</v>
      </c>
      <c r="D762" s="253"/>
      <c r="E762" s="254"/>
      <c r="F762" s="223"/>
      <c r="G762" s="223"/>
      <c r="H762" s="223"/>
      <c r="I762" s="223"/>
      <c r="J762" s="223"/>
      <c r="K762" s="223"/>
      <c r="L762" s="223"/>
      <c r="M762" s="223"/>
      <c r="N762" s="222"/>
      <c r="O762" s="222"/>
      <c r="P762" s="222"/>
      <c r="Q762" s="222"/>
      <c r="R762" s="223"/>
      <c r="S762" s="223"/>
      <c r="T762" s="223"/>
      <c r="U762" s="223"/>
      <c r="V762" s="223"/>
      <c r="W762" s="223"/>
      <c r="X762" s="223"/>
      <c r="Y762" s="212"/>
      <c r="Z762" s="212"/>
      <c r="AA762" s="212"/>
      <c r="AB762" s="212"/>
      <c r="AC762" s="212"/>
      <c r="AD762" s="212"/>
      <c r="AE762" s="212"/>
      <c r="AF762" s="212"/>
      <c r="AG762" s="212" t="s">
        <v>172</v>
      </c>
      <c r="AH762" s="212">
        <v>0</v>
      </c>
      <c r="AI762" s="212"/>
      <c r="AJ762" s="212"/>
      <c r="AK762" s="212"/>
      <c r="AL762" s="212"/>
      <c r="AM762" s="212"/>
      <c r="AN762" s="212"/>
      <c r="AO762" s="212"/>
      <c r="AP762" s="212"/>
      <c r="AQ762" s="212"/>
      <c r="AR762" s="212"/>
      <c r="AS762" s="212"/>
      <c r="AT762" s="212"/>
      <c r="AU762" s="212"/>
      <c r="AV762" s="212"/>
      <c r="AW762" s="212"/>
      <c r="AX762" s="212"/>
      <c r="AY762" s="212"/>
      <c r="AZ762" s="212"/>
      <c r="BA762" s="212"/>
      <c r="BB762" s="212"/>
      <c r="BC762" s="212"/>
      <c r="BD762" s="212"/>
      <c r="BE762" s="212"/>
      <c r="BF762" s="212"/>
      <c r="BG762" s="212"/>
      <c r="BH762" s="212"/>
    </row>
    <row r="763" spans="1:60" outlineLevel="1" x14ac:dyDescent="0.2">
      <c r="A763" s="219"/>
      <c r="B763" s="220"/>
      <c r="C763" s="261" t="s">
        <v>345</v>
      </c>
      <c r="D763" s="253"/>
      <c r="E763" s="254">
        <v>1</v>
      </c>
      <c r="F763" s="223"/>
      <c r="G763" s="223"/>
      <c r="H763" s="223"/>
      <c r="I763" s="223"/>
      <c r="J763" s="223"/>
      <c r="K763" s="223"/>
      <c r="L763" s="223"/>
      <c r="M763" s="223"/>
      <c r="N763" s="222"/>
      <c r="O763" s="222"/>
      <c r="P763" s="222"/>
      <c r="Q763" s="222"/>
      <c r="R763" s="223"/>
      <c r="S763" s="223"/>
      <c r="T763" s="223"/>
      <c r="U763" s="223"/>
      <c r="V763" s="223"/>
      <c r="W763" s="223"/>
      <c r="X763" s="223"/>
      <c r="Y763" s="212"/>
      <c r="Z763" s="212"/>
      <c r="AA763" s="212"/>
      <c r="AB763" s="212"/>
      <c r="AC763" s="212"/>
      <c r="AD763" s="212"/>
      <c r="AE763" s="212"/>
      <c r="AF763" s="212"/>
      <c r="AG763" s="212" t="s">
        <v>172</v>
      </c>
      <c r="AH763" s="212">
        <v>0</v>
      </c>
      <c r="AI763" s="212"/>
      <c r="AJ763" s="212"/>
      <c r="AK763" s="212"/>
      <c r="AL763" s="212"/>
      <c r="AM763" s="212"/>
      <c r="AN763" s="212"/>
      <c r="AO763" s="212"/>
      <c r="AP763" s="212"/>
      <c r="AQ763" s="212"/>
      <c r="AR763" s="212"/>
      <c r="AS763" s="212"/>
      <c r="AT763" s="212"/>
      <c r="AU763" s="212"/>
      <c r="AV763" s="212"/>
      <c r="AW763" s="212"/>
      <c r="AX763" s="212"/>
      <c r="AY763" s="212"/>
      <c r="AZ763" s="212"/>
      <c r="BA763" s="212"/>
      <c r="BB763" s="212"/>
      <c r="BC763" s="212"/>
      <c r="BD763" s="212"/>
      <c r="BE763" s="212"/>
      <c r="BF763" s="212"/>
      <c r="BG763" s="212"/>
      <c r="BH763" s="212"/>
    </row>
    <row r="764" spans="1:60" outlineLevel="1" x14ac:dyDescent="0.2">
      <c r="A764" s="219"/>
      <c r="B764" s="220"/>
      <c r="C764" s="261" t="s">
        <v>661</v>
      </c>
      <c r="D764" s="253"/>
      <c r="E764" s="254"/>
      <c r="F764" s="223"/>
      <c r="G764" s="223"/>
      <c r="H764" s="223"/>
      <c r="I764" s="223"/>
      <c r="J764" s="223"/>
      <c r="K764" s="223"/>
      <c r="L764" s="223"/>
      <c r="M764" s="223"/>
      <c r="N764" s="222"/>
      <c r="O764" s="222"/>
      <c r="P764" s="222"/>
      <c r="Q764" s="222"/>
      <c r="R764" s="223"/>
      <c r="S764" s="223"/>
      <c r="T764" s="223"/>
      <c r="U764" s="223"/>
      <c r="V764" s="223"/>
      <c r="W764" s="223"/>
      <c r="X764" s="223"/>
      <c r="Y764" s="212"/>
      <c r="Z764" s="212"/>
      <c r="AA764" s="212"/>
      <c r="AB764" s="212"/>
      <c r="AC764" s="212"/>
      <c r="AD764" s="212"/>
      <c r="AE764" s="212"/>
      <c r="AF764" s="212"/>
      <c r="AG764" s="212" t="s">
        <v>172</v>
      </c>
      <c r="AH764" s="212">
        <v>0</v>
      </c>
      <c r="AI764" s="212"/>
      <c r="AJ764" s="212"/>
      <c r="AK764" s="212"/>
      <c r="AL764" s="212"/>
      <c r="AM764" s="212"/>
      <c r="AN764" s="212"/>
      <c r="AO764" s="212"/>
      <c r="AP764" s="212"/>
      <c r="AQ764" s="212"/>
      <c r="AR764" s="212"/>
      <c r="AS764" s="212"/>
      <c r="AT764" s="212"/>
      <c r="AU764" s="212"/>
      <c r="AV764" s="212"/>
      <c r="AW764" s="212"/>
      <c r="AX764" s="212"/>
      <c r="AY764" s="212"/>
      <c r="AZ764" s="212"/>
      <c r="BA764" s="212"/>
      <c r="BB764" s="212"/>
      <c r="BC764" s="212"/>
      <c r="BD764" s="212"/>
      <c r="BE764" s="212"/>
      <c r="BF764" s="212"/>
      <c r="BG764" s="212"/>
      <c r="BH764" s="212"/>
    </row>
    <row r="765" spans="1:60" outlineLevel="1" x14ac:dyDescent="0.2">
      <c r="A765" s="219"/>
      <c r="B765" s="220"/>
      <c r="C765" s="261" t="s">
        <v>345</v>
      </c>
      <c r="D765" s="253"/>
      <c r="E765" s="254">
        <v>1</v>
      </c>
      <c r="F765" s="223"/>
      <c r="G765" s="223"/>
      <c r="H765" s="223"/>
      <c r="I765" s="223"/>
      <c r="J765" s="223"/>
      <c r="K765" s="223"/>
      <c r="L765" s="223"/>
      <c r="M765" s="223"/>
      <c r="N765" s="222"/>
      <c r="O765" s="222"/>
      <c r="P765" s="222"/>
      <c r="Q765" s="222"/>
      <c r="R765" s="223"/>
      <c r="S765" s="223"/>
      <c r="T765" s="223"/>
      <c r="U765" s="223"/>
      <c r="V765" s="223"/>
      <c r="W765" s="223"/>
      <c r="X765" s="223"/>
      <c r="Y765" s="212"/>
      <c r="Z765" s="212"/>
      <c r="AA765" s="212"/>
      <c r="AB765" s="212"/>
      <c r="AC765" s="212"/>
      <c r="AD765" s="212"/>
      <c r="AE765" s="212"/>
      <c r="AF765" s="212"/>
      <c r="AG765" s="212" t="s">
        <v>172</v>
      </c>
      <c r="AH765" s="212">
        <v>0</v>
      </c>
      <c r="AI765" s="212"/>
      <c r="AJ765" s="212"/>
      <c r="AK765" s="212"/>
      <c r="AL765" s="212"/>
      <c r="AM765" s="212"/>
      <c r="AN765" s="212"/>
      <c r="AO765" s="212"/>
      <c r="AP765" s="212"/>
      <c r="AQ765" s="212"/>
      <c r="AR765" s="212"/>
      <c r="AS765" s="212"/>
      <c r="AT765" s="212"/>
      <c r="AU765" s="212"/>
      <c r="AV765" s="212"/>
      <c r="AW765" s="212"/>
      <c r="AX765" s="212"/>
      <c r="AY765" s="212"/>
      <c r="AZ765" s="212"/>
      <c r="BA765" s="212"/>
      <c r="BB765" s="212"/>
      <c r="BC765" s="212"/>
      <c r="BD765" s="212"/>
      <c r="BE765" s="212"/>
      <c r="BF765" s="212"/>
      <c r="BG765" s="212"/>
      <c r="BH765" s="212"/>
    </row>
    <row r="766" spans="1:60" outlineLevel="1" x14ac:dyDescent="0.2">
      <c r="A766" s="233">
        <v>83</v>
      </c>
      <c r="B766" s="234" t="s">
        <v>668</v>
      </c>
      <c r="C766" s="249" t="s">
        <v>669</v>
      </c>
      <c r="D766" s="235" t="s">
        <v>344</v>
      </c>
      <c r="E766" s="236">
        <v>6</v>
      </c>
      <c r="F766" s="237"/>
      <c r="G766" s="238">
        <f>ROUND(E766*F766,2)</f>
        <v>0</v>
      </c>
      <c r="H766" s="237"/>
      <c r="I766" s="238">
        <f>ROUND(E766*H766,2)</f>
        <v>0</v>
      </c>
      <c r="J766" s="237"/>
      <c r="K766" s="238">
        <f>ROUND(E766*J766,2)</f>
        <v>0</v>
      </c>
      <c r="L766" s="238">
        <v>21</v>
      </c>
      <c r="M766" s="238">
        <f>G766*(1+L766/100)</f>
        <v>0</v>
      </c>
      <c r="N766" s="236">
        <v>0</v>
      </c>
      <c r="O766" s="236">
        <f>ROUND(E766*N766,2)</f>
        <v>0</v>
      </c>
      <c r="P766" s="236">
        <v>0</v>
      </c>
      <c r="Q766" s="236">
        <f>ROUND(E766*P766,2)</f>
        <v>0</v>
      </c>
      <c r="R766" s="238"/>
      <c r="S766" s="238" t="s">
        <v>150</v>
      </c>
      <c r="T766" s="239" t="s">
        <v>151</v>
      </c>
      <c r="U766" s="223">
        <v>0</v>
      </c>
      <c r="V766" s="223">
        <f>ROUND(E766*U766,2)</f>
        <v>0</v>
      </c>
      <c r="W766" s="223"/>
      <c r="X766" s="223" t="s">
        <v>169</v>
      </c>
      <c r="Y766" s="212"/>
      <c r="Z766" s="212"/>
      <c r="AA766" s="212"/>
      <c r="AB766" s="212"/>
      <c r="AC766" s="212"/>
      <c r="AD766" s="212"/>
      <c r="AE766" s="212"/>
      <c r="AF766" s="212"/>
      <c r="AG766" s="212" t="s">
        <v>170</v>
      </c>
      <c r="AH766" s="212"/>
      <c r="AI766" s="212"/>
      <c r="AJ766" s="212"/>
      <c r="AK766" s="212"/>
      <c r="AL766" s="212"/>
      <c r="AM766" s="212"/>
      <c r="AN766" s="212"/>
      <c r="AO766" s="212"/>
      <c r="AP766" s="212"/>
      <c r="AQ766" s="212"/>
      <c r="AR766" s="212"/>
      <c r="AS766" s="212"/>
      <c r="AT766" s="212"/>
      <c r="AU766" s="212"/>
      <c r="AV766" s="212"/>
      <c r="AW766" s="212"/>
      <c r="AX766" s="212"/>
      <c r="AY766" s="212"/>
      <c r="AZ766" s="212"/>
      <c r="BA766" s="212"/>
      <c r="BB766" s="212"/>
      <c r="BC766" s="212"/>
      <c r="BD766" s="212"/>
      <c r="BE766" s="212"/>
      <c r="BF766" s="212"/>
      <c r="BG766" s="212"/>
      <c r="BH766" s="212"/>
    </row>
    <row r="767" spans="1:60" outlineLevel="1" x14ac:dyDescent="0.2">
      <c r="A767" s="219"/>
      <c r="B767" s="220"/>
      <c r="C767" s="261" t="s">
        <v>664</v>
      </c>
      <c r="D767" s="253"/>
      <c r="E767" s="254"/>
      <c r="F767" s="223"/>
      <c r="G767" s="223"/>
      <c r="H767" s="223"/>
      <c r="I767" s="223"/>
      <c r="J767" s="223"/>
      <c r="K767" s="223"/>
      <c r="L767" s="223"/>
      <c r="M767" s="223"/>
      <c r="N767" s="222"/>
      <c r="O767" s="222"/>
      <c r="P767" s="222"/>
      <c r="Q767" s="222"/>
      <c r="R767" s="223"/>
      <c r="S767" s="223"/>
      <c r="T767" s="223"/>
      <c r="U767" s="223"/>
      <c r="V767" s="223"/>
      <c r="W767" s="223"/>
      <c r="X767" s="223"/>
      <c r="Y767" s="212"/>
      <c r="Z767" s="212"/>
      <c r="AA767" s="212"/>
      <c r="AB767" s="212"/>
      <c r="AC767" s="212"/>
      <c r="AD767" s="212"/>
      <c r="AE767" s="212"/>
      <c r="AF767" s="212"/>
      <c r="AG767" s="212" t="s">
        <v>172</v>
      </c>
      <c r="AH767" s="212">
        <v>0</v>
      </c>
      <c r="AI767" s="212"/>
      <c r="AJ767" s="212"/>
      <c r="AK767" s="212"/>
      <c r="AL767" s="212"/>
      <c r="AM767" s="212"/>
      <c r="AN767" s="212"/>
      <c r="AO767" s="212"/>
      <c r="AP767" s="212"/>
      <c r="AQ767" s="212"/>
      <c r="AR767" s="212"/>
      <c r="AS767" s="212"/>
      <c r="AT767" s="212"/>
      <c r="AU767" s="212"/>
      <c r="AV767" s="212"/>
      <c r="AW767" s="212"/>
      <c r="AX767" s="212"/>
      <c r="AY767" s="212"/>
      <c r="AZ767" s="212"/>
      <c r="BA767" s="212"/>
      <c r="BB767" s="212"/>
      <c r="BC767" s="212"/>
      <c r="BD767" s="212"/>
      <c r="BE767" s="212"/>
      <c r="BF767" s="212"/>
      <c r="BG767" s="212"/>
      <c r="BH767" s="212"/>
    </row>
    <row r="768" spans="1:60" outlineLevel="1" x14ac:dyDescent="0.2">
      <c r="A768" s="219"/>
      <c r="B768" s="220"/>
      <c r="C768" s="261" t="s">
        <v>173</v>
      </c>
      <c r="D768" s="253"/>
      <c r="E768" s="254">
        <v>4</v>
      </c>
      <c r="F768" s="223"/>
      <c r="G768" s="223"/>
      <c r="H768" s="223"/>
      <c r="I768" s="223"/>
      <c r="J768" s="223"/>
      <c r="K768" s="223"/>
      <c r="L768" s="223"/>
      <c r="M768" s="223"/>
      <c r="N768" s="222"/>
      <c r="O768" s="222"/>
      <c r="P768" s="222"/>
      <c r="Q768" s="222"/>
      <c r="R768" s="223"/>
      <c r="S768" s="223"/>
      <c r="T768" s="223"/>
      <c r="U768" s="223"/>
      <c r="V768" s="223"/>
      <c r="W768" s="223"/>
      <c r="X768" s="223"/>
      <c r="Y768" s="212"/>
      <c r="Z768" s="212"/>
      <c r="AA768" s="212"/>
      <c r="AB768" s="212"/>
      <c r="AC768" s="212"/>
      <c r="AD768" s="212"/>
      <c r="AE768" s="212"/>
      <c r="AF768" s="212"/>
      <c r="AG768" s="212" t="s">
        <v>172</v>
      </c>
      <c r="AH768" s="212">
        <v>0</v>
      </c>
      <c r="AI768" s="212"/>
      <c r="AJ768" s="212"/>
      <c r="AK768" s="212"/>
      <c r="AL768" s="212"/>
      <c r="AM768" s="212"/>
      <c r="AN768" s="212"/>
      <c r="AO768" s="212"/>
      <c r="AP768" s="212"/>
      <c r="AQ768" s="212"/>
      <c r="AR768" s="212"/>
      <c r="AS768" s="212"/>
      <c r="AT768" s="212"/>
      <c r="AU768" s="212"/>
      <c r="AV768" s="212"/>
      <c r="AW768" s="212"/>
      <c r="AX768" s="212"/>
      <c r="AY768" s="212"/>
      <c r="AZ768" s="212"/>
      <c r="BA768" s="212"/>
      <c r="BB768" s="212"/>
      <c r="BC768" s="212"/>
      <c r="BD768" s="212"/>
      <c r="BE768" s="212"/>
      <c r="BF768" s="212"/>
      <c r="BG768" s="212"/>
      <c r="BH768" s="212"/>
    </row>
    <row r="769" spans="1:60" outlineLevel="1" x14ac:dyDescent="0.2">
      <c r="A769" s="219"/>
      <c r="B769" s="220"/>
      <c r="C769" s="261" t="s">
        <v>665</v>
      </c>
      <c r="D769" s="253"/>
      <c r="E769" s="254"/>
      <c r="F769" s="223"/>
      <c r="G769" s="223"/>
      <c r="H769" s="223"/>
      <c r="I769" s="223"/>
      <c r="J769" s="223"/>
      <c r="K769" s="223"/>
      <c r="L769" s="223"/>
      <c r="M769" s="223"/>
      <c r="N769" s="222"/>
      <c r="O769" s="222"/>
      <c r="P769" s="222"/>
      <c r="Q769" s="222"/>
      <c r="R769" s="223"/>
      <c r="S769" s="223"/>
      <c r="T769" s="223"/>
      <c r="U769" s="223"/>
      <c r="V769" s="223"/>
      <c r="W769" s="223"/>
      <c r="X769" s="223"/>
      <c r="Y769" s="212"/>
      <c r="Z769" s="212"/>
      <c r="AA769" s="212"/>
      <c r="AB769" s="212"/>
      <c r="AC769" s="212"/>
      <c r="AD769" s="212"/>
      <c r="AE769" s="212"/>
      <c r="AF769" s="212"/>
      <c r="AG769" s="212" t="s">
        <v>172</v>
      </c>
      <c r="AH769" s="212">
        <v>0</v>
      </c>
      <c r="AI769" s="212"/>
      <c r="AJ769" s="212"/>
      <c r="AK769" s="212"/>
      <c r="AL769" s="212"/>
      <c r="AM769" s="212"/>
      <c r="AN769" s="212"/>
      <c r="AO769" s="212"/>
      <c r="AP769" s="212"/>
      <c r="AQ769" s="212"/>
      <c r="AR769" s="212"/>
      <c r="AS769" s="212"/>
      <c r="AT769" s="212"/>
      <c r="AU769" s="212"/>
      <c r="AV769" s="212"/>
      <c r="AW769" s="212"/>
      <c r="AX769" s="212"/>
      <c r="AY769" s="212"/>
      <c r="AZ769" s="212"/>
      <c r="BA769" s="212"/>
      <c r="BB769" s="212"/>
      <c r="BC769" s="212"/>
      <c r="BD769" s="212"/>
      <c r="BE769" s="212"/>
      <c r="BF769" s="212"/>
      <c r="BG769" s="212"/>
      <c r="BH769" s="212"/>
    </row>
    <row r="770" spans="1:60" outlineLevel="1" x14ac:dyDescent="0.2">
      <c r="A770" s="219"/>
      <c r="B770" s="220"/>
      <c r="C770" s="261" t="s">
        <v>334</v>
      </c>
      <c r="D770" s="253"/>
      <c r="E770" s="254">
        <v>2</v>
      </c>
      <c r="F770" s="223"/>
      <c r="G770" s="223"/>
      <c r="H770" s="223"/>
      <c r="I770" s="223"/>
      <c r="J770" s="223"/>
      <c r="K770" s="223"/>
      <c r="L770" s="223"/>
      <c r="M770" s="223"/>
      <c r="N770" s="222"/>
      <c r="O770" s="222"/>
      <c r="P770" s="222"/>
      <c r="Q770" s="222"/>
      <c r="R770" s="223"/>
      <c r="S770" s="223"/>
      <c r="T770" s="223"/>
      <c r="U770" s="223"/>
      <c r="V770" s="223"/>
      <c r="W770" s="223"/>
      <c r="X770" s="223"/>
      <c r="Y770" s="212"/>
      <c r="Z770" s="212"/>
      <c r="AA770" s="212"/>
      <c r="AB770" s="212"/>
      <c r="AC770" s="212"/>
      <c r="AD770" s="212"/>
      <c r="AE770" s="212"/>
      <c r="AF770" s="212"/>
      <c r="AG770" s="212" t="s">
        <v>172</v>
      </c>
      <c r="AH770" s="212">
        <v>0</v>
      </c>
      <c r="AI770" s="212"/>
      <c r="AJ770" s="212"/>
      <c r="AK770" s="212"/>
      <c r="AL770" s="212"/>
      <c r="AM770" s="212"/>
      <c r="AN770" s="212"/>
      <c r="AO770" s="212"/>
      <c r="AP770" s="212"/>
      <c r="AQ770" s="212"/>
      <c r="AR770" s="212"/>
      <c r="AS770" s="212"/>
      <c r="AT770" s="212"/>
      <c r="AU770" s="212"/>
      <c r="AV770" s="212"/>
      <c r="AW770" s="212"/>
      <c r="AX770" s="212"/>
      <c r="AY770" s="212"/>
      <c r="AZ770" s="212"/>
      <c r="BA770" s="212"/>
      <c r="BB770" s="212"/>
      <c r="BC770" s="212"/>
      <c r="BD770" s="212"/>
      <c r="BE770" s="212"/>
      <c r="BF770" s="212"/>
      <c r="BG770" s="212"/>
      <c r="BH770" s="212"/>
    </row>
    <row r="771" spans="1:60" x14ac:dyDescent="0.2">
      <c r="A771" s="226" t="s">
        <v>145</v>
      </c>
      <c r="B771" s="227" t="s">
        <v>104</v>
      </c>
      <c r="C771" s="247" t="s">
        <v>105</v>
      </c>
      <c r="D771" s="228"/>
      <c r="E771" s="229"/>
      <c r="F771" s="230"/>
      <c r="G771" s="230">
        <f>SUMIF(AG772:AG914,"&lt;&gt;NOR",G772:G914)</f>
        <v>0</v>
      </c>
      <c r="H771" s="230"/>
      <c r="I771" s="230">
        <f>SUM(I772:I914)</f>
        <v>0</v>
      </c>
      <c r="J771" s="230"/>
      <c r="K771" s="230">
        <f>SUM(K772:K914)</f>
        <v>0</v>
      </c>
      <c r="L771" s="230"/>
      <c r="M771" s="230">
        <f>SUM(M772:M914)</f>
        <v>0</v>
      </c>
      <c r="N771" s="229"/>
      <c r="O771" s="229">
        <f>SUM(O772:O914)</f>
        <v>0.37</v>
      </c>
      <c r="P771" s="229"/>
      <c r="Q771" s="229">
        <f>SUM(Q772:Q914)</f>
        <v>0</v>
      </c>
      <c r="R771" s="230"/>
      <c r="S771" s="230"/>
      <c r="T771" s="231"/>
      <c r="U771" s="225"/>
      <c r="V771" s="225">
        <f>SUM(V772:V914)</f>
        <v>123.84</v>
      </c>
      <c r="W771" s="225"/>
      <c r="X771" s="225"/>
      <c r="AG771" t="s">
        <v>146</v>
      </c>
    </row>
    <row r="772" spans="1:60" outlineLevel="1" x14ac:dyDescent="0.2">
      <c r="A772" s="233">
        <v>84</v>
      </c>
      <c r="B772" s="234" t="s">
        <v>670</v>
      </c>
      <c r="C772" s="249" t="s">
        <v>671</v>
      </c>
      <c r="D772" s="235" t="s">
        <v>176</v>
      </c>
      <c r="E772" s="236">
        <v>584.29999999999995</v>
      </c>
      <c r="F772" s="237"/>
      <c r="G772" s="238">
        <f>ROUND(E772*F772,2)</f>
        <v>0</v>
      </c>
      <c r="H772" s="237"/>
      <c r="I772" s="238">
        <f>ROUND(E772*H772,2)</f>
        <v>0</v>
      </c>
      <c r="J772" s="237"/>
      <c r="K772" s="238">
        <f>ROUND(E772*J772,2)</f>
        <v>0</v>
      </c>
      <c r="L772" s="238">
        <v>21</v>
      </c>
      <c r="M772" s="238">
        <f>G772*(1+L772/100)</f>
        <v>0</v>
      </c>
      <c r="N772" s="236">
        <v>0</v>
      </c>
      <c r="O772" s="236">
        <f>ROUND(E772*N772,2)</f>
        <v>0</v>
      </c>
      <c r="P772" s="236">
        <v>0</v>
      </c>
      <c r="Q772" s="236">
        <f>ROUND(E772*P772,2)</f>
        <v>0</v>
      </c>
      <c r="R772" s="238" t="s">
        <v>672</v>
      </c>
      <c r="S772" s="238" t="s">
        <v>156</v>
      </c>
      <c r="T772" s="239" t="s">
        <v>156</v>
      </c>
      <c r="U772" s="223">
        <v>7.6679999999999998E-2</v>
      </c>
      <c r="V772" s="223">
        <f>ROUND(E772*U772,2)</f>
        <v>44.8</v>
      </c>
      <c r="W772" s="223"/>
      <c r="X772" s="223" t="s">
        <v>169</v>
      </c>
      <c r="Y772" s="212"/>
      <c r="Z772" s="212"/>
      <c r="AA772" s="212"/>
      <c r="AB772" s="212"/>
      <c r="AC772" s="212"/>
      <c r="AD772" s="212"/>
      <c r="AE772" s="212"/>
      <c r="AF772" s="212"/>
      <c r="AG772" s="212" t="s">
        <v>170</v>
      </c>
      <c r="AH772" s="212"/>
      <c r="AI772" s="212"/>
      <c r="AJ772" s="212"/>
      <c r="AK772" s="212"/>
      <c r="AL772" s="212"/>
      <c r="AM772" s="212"/>
      <c r="AN772" s="212"/>
      <c r="AO772" s="212"/>
      <c r="AP772" s="212"/>
      <c r="AQ772" s="212"/>
      <c r="AR772" s="212"/>
      <c r="AS772" s="212"/>
      <c r="AT772" s="212"/>
      <c r="AU772" s="212"/>
      <c r="AV772" s="212"/>
      <c r="AW772" s="212"/>
      <c r="AX772" s="212"/>
      <c r="AY772" s="212"/>
      <c r="AZ772" s="212"/>
      <c r="BA772" s="212"/>
      <c r="BB772" s="212"/>
      <c r="BC772" s="212"/>
      <c r="BD772" s="212"/>
      <c r="BE772" s="212"/>
      <c r="BF772" s="212"/>
      <c r="BG772" s="212"/>
      <c r="BH772" s="212"/>
    </row>
    <row r="773" spans="1:60" outlineLevel="1" x14ac:dyDescent="0.2">
      <c r="A773" s="219"/>
      <c r="B773" s="220"/>
      <c r="C773" s="261" t="s">
        <v>673</v>
      </c>
      <c r="D773" s="253"/>
      <c r="E773" s="254"/>
      <c r="F773" s="223"/>
      <c r="G773" s="223"/>
      <c r="H773" s="223"/>
      <c r="I773" s="223"/>
      <c r="J773" s="223"/>
      <c r="K773" s="223"/>
      <c r="L773" s="223"/>
      <c r="M773" s="223"/>
      <c r="N773" s="222"/>
      <c r="O773" s="222"/>
      <c r="P773" s="222"/>
      <c r="Q773" s="222"/>
      <c r="R773" s="223"/>
      <c r="S773" s="223"/>
      <c r="T773" s="223"/>
      <c r="U773" s="223"/>
      <c r="V773" s="223"/>
      <c r="W773" s="223"/>
      <c r="X773" s="223"/>
      <c r="Y773" s="212"/>
      <c r="Z773" s="212"/>
      <c r="AA773" s="212"/>
      <c r="AB773" s="212"/>
      <c r="AC773" s="212"/>
      <c r="AD773" s="212"/>
      <c r="AE773" s="212"/>
      <c r="AF773" s="212"/>
      <c r="AG773" s="212" t="s">
        <v>172</v>
      </c>
      <c r="AH773" s="212">
        <v>0</v>
      </c>
      <c r="AI773" s="212"/>
      <c r="AJ773" s="212"/>
      <c r="AK773" s="212"/>
      <c r="AL773" s="212"/>
      <c r="AM773" s="212"/>
      <c r="AN773" s="212"/>
      <c r="AO773" s="212"/>
      <c r="AP773" s="212"/>
      <c r="AQ773" s="212"/>
      <c r="AR773" s="212"/>
      <c r="AS773" s="212"/>
      <c r="AT773" s="212"/>
      <c r="AU773" s="212"/>
      <c r="AV773" s="212"/>
      <c r="AW773" s="212"/>
      <c r="AX773" s="212"/>
      <c r="AY773" s="212"/>
      <c r="AZ773" s="212"/>
      <c r="BA773" s="212"/>
      <c r="BB773" s="212"/>
      <c r="BC773" s="212"/>
      <c r="BD773" s="212"/>
      <c r="BE773" s="212"/>
      <c r="BF773" s="212"/>
      <c r="BG773" s="212"/>
      <c r="BH773" s="212"/>
    </row>
    <row r="774" spans="1:60" outlineLevel="1" x14ac:dyDescent="0.2">
      <c r="A774" s="219"/>
      <c r="B774" s="220"/>
      <c r="C774" s="261" t="s">
        <v>219</v>
      </c>
      <c r="D774" s="253"/>
      <c r="E774" s="254"/>
      <c r="F774" s="223"/>
      <c r="G774" s="223"/>
      <c r="H774" s="223"/>
      <c r="I774" s="223"/>
      <c r="J774" s="223"/>
      <c r="K774" s="223"/>
      <c r="L774" s="223"/>
      <c r="M774" s="223"/>
      <c r="N774" s="222"/>
      <c r="O774" s="222"/>
      <c r="P774" s="222"/>
      <c r="Q774" s="222"/>
      <c r="R774" s="223"/>
      <c r="S774" s="223"/>
      <c r="T774" s="223"/>
      <c r="U774" s="223"/>
      <c r="V774" s="223"/>
      <c r="W774" s="223"/>
      <c r="X774" s="223"/>
      <c r="Y774" s="212"/>
      <c r="Z774" s="212"/>
      <c r="AA774" s="212"/>
      <c r="AB774" s="212"/>
      <c r="AC774" s="212"/>
      <c r="AD774" s="212"/>
      <c r="AE774" s="212"/>
      <c r="AF774" s="212"/>
      <c r="AG774" s="212" t="s">
        <v>172</v>
      </c>
      <c r="AH774" s="212">
        <v>0</v>
      </c>
      <c r="AI774" s="212"/>
      <c r="AJ774" s="212"/>
      <c r="AK774" s="212"/>
      <c r="AL774" s="212"/>
      <c r="AM774" s="212"/>
      <c r="AN774" s="212"/>
      <c r="AO774" s="212"/>
      <c r="AP774" s="212"/>
      <c r="AQ774" s="212"/>
      <c r="AR774" s="212"/>
      <c r="AS774" s="212"/>
      <c r="AT774" s="212"/>
      <c r="AU774" s="212"/>
      <c r="AV774" s="212"/>
      <c r="AW774" s="212"/>
      <c r="AX774" s="212"/>
      <c r="AY774" s="212"/>
      <c r="AZ774" s="212"/>
      <c r="BA774" s="212"/>
      <c r="BB774" s="212"/>
      <c r="BC774" s="212"/>
      <c r="BD774" s="212"/>
      <c r="BE774" s="212"/>
      <c r="BF774" s="212"/>
      <c r="BG774" s="212"/>
      <c r="BH774" s="212"/>
    </row>
    <row r="775" spans="1:60" outlineLevel="1" x14ac:dyDescent="0.2">
      <c r="A775" s="219"/>
      <c r="B775" s="220"/>
      <c r="C775" s="261" t="s">
        <v>220</v>
      </c>
      <c r="D775" s="253"/>
      <c r="E775" s="254">
        <v>99.2</v>
      </c>
      <c r="F775" s="223"/>
      <c r="G775" s="223"/>
      <c r="H775" s="223"/>
      <c r="I775" s="223"/>
      <c r="J775" s="223"/>
      <c r="K775" s="223"/>
      <c r="L775" s="223"/>
      <c r="M775" s="223"/>
      <c r="N775" s="222"/>
      <c r="O775" s="222"/>
      <c r="P775" s="222"/>
      <c r="Q775" s="222"/>
      <c r="R775" s="223"/>
      <c r="S775" s="223"/>
      <c r="T775" s="223"/>
      <c r="U775" s="223"/>
      <c r="V775" s="223"/>
      <c r="W775" s="223"/>
      <c r="X775" s="223"/>
      <c r="Y775" s="212"/>
      <c r="Z775" s="212"/>
      <c r="AA775" s="212"/>
      <c r="AB775" s="212"/>
      <c r="AC775" s="212"/>
      <c r="AD775" s="212"/>
      <c r="AE775" s="212"/>
      <c r="AF775" s="212"/>
      <c r="AG775" s="212" t="s">
        <v>172</v>
      </c>
      <c r="AH775" s="212">
        <v>0</v>
      </c>
      <c r="AI775" s="212"/>
      <c r="AJ775" s="212"/>
      <c r="AK775" s="212"/>
      <c r="AL775" s="212"/>
      <c r="AM775" s="212"/>
      <c r="AN775" s="212"/>
      <c r="AO775" s="212"/>
      <c r="AP775" s="212"/>
      <c r="AQ775" s="212"/>
      <c r="AR775" s="212"/>
      <c r="AS775" s="212"/>
      <c r="AT775" s="212"/>
      <c r="AU775" s="212"/>
      <c r="AV775" s="212"/>
      <c r="AW775" s="212"/>
      <c r="AX775" s="212"/>
      <c r="AY775" s="212"/>
      <c r="AZ775" s="212"/>
      <c r="BA775" s="212"/>
      <c r="BB775" s="212"/>
      <c r="BC775" s="212"/>
      <c r="BD775" s="212"/>
      <c r="BE775" s="212"/>
      <c r="BF775" s="212"/>
      <c r="BG775" s="212"/>
      <c r="BH775" s="212"/>
    </row>
    <row r="776" spans="1:60" outlineLevel="1" x14ac:dyDescent="0.2">
      <c r="A776" s="219"/>
      <c r="B776" s="220"/>
      <c r="C776" s="261" t="s">
        <v>221</v>
      </c>
      <c r="D776" s="253"/>
      <c r="E776" s="254">
        <v>85.1</v>
      </c>
      <c r="F776" s="223"/>
      <c r="G776" s="223"/>
      <c r="H776" s="223"/>
      <c r="I776" s="223"/>
      <c r="J776" s="223"/>
      <c r="K776" s="223"/>
      <c r="L776" s="223"/>
      <c r="M776" s="223"/>
      <c r="N776" s="222"/>
      <c r="O776" s="222"/>
      <c r="P776" s="222"/>
      <c r="Q776" s="222"/>
      <c r="R776" s="223"/>
      <c r="S776" s="223"/>
      <c r="T776" s="223"/>
      <c r="U776" s="223"/>
      <c r="V776" s="223"/>
      <c r="W776" s="223"/>
      <c r="X776" s="223"/>
      <c r="Y776" s="212"/>
      <c r="Z776" s="212"/>
      <c r="AA776" s="212"/>
      <c r="AB776" s="212"/>
      <c r="AC776" s="212"/>
      <c r="AD776" s="212"/>
      <c r="AE776" s="212"/>
      <c r="AF776" s="212"/>
      <c r="AG776" s="212" t="s">
        <v>172</v>
      </c>
      <c r="AH776" s="212">
        <v>0</v>
      </c>
      <c r="AI776" s="212"/>
      <c r="AJ776" s="212"/>
      <c r="AK776" s="212"/>
      <c r="AL776" s="212"/>
      <c r="AM776" s="212"/>
      <c r="AN776" s="212"/>
      <c r="AO776" s="212"/>
      <c r="AP776" s="212"/>
      <c r="AQ776" s="212"/>
      <c r="AR776" s="212"/>
      <c r="AS776" s="212"/>
      <c r="AT776" s="212"/>
      <c r="AU776" s="212"/>
      <c r="AV776" s="212"/>
      <c r="AW776" s="212"/>
      <c r="AX776" s="212"/>
      <c r="AY776" s="212"/>
      <c r="AZ776" s="212"/>
      <c r="BA776" s="212"/>
      <c r="BB776" s="212"/>
      <c r="BC776" s="212"/>
      <c r="BD776" s="212"/>
      <c r="BE776" s="212"/>
      <c r="BF776" s="212"/>
      <c r="BG776" s="212"/>
      <c r="BH776" s="212"/>
    </row>
    <row r="777" spans="1:60" outlineLevel="1" x14ac:dyDescent="0.2">
      <c r="A777" s="219"/>
      <c r="B777" s="220"/>
      <c r="C777" s="261" t="s">
        <v>674</v>
      </c>
      <c r="D777" s="253"/>
      <c r="E777" s="254"/>
      <c r="F777" s="223"/>
      <c r="G777" s="223"/>
      <c r="H777" s="223"/>
      <c r="I777" s="223"/>
      <c r="J777" s="223"/>
      <c r="K777" s="223"/>
      <c r="L777" s="223"/>
      <c r="M777" s="223"/>
      <c r="N777" s="222"/>
      <c r="O777" s="222"/>
      <c r="P777" s="222"/>
      <c r="Q777" s="222"/>
      <c r="R777" s="223"/>
      <c r="S777" s="223"/>
      <c r="T777" s="223"/>
      <c r="U777" s="223"/>
      <c r="V777" s="223"/>
      <c r="W777" s="223"/>
      <c r="X777" s="223"/>
      <c r="Y777" s="212"/>
      <c r="Z777" s="212"/>
      <c r="AA777" s="212"/>
      <c r="AB777" s="212"/>
      <c r="AC777" s="212"/>
      <c r="AD777" s="212"/>
      <c r="AE777" s="212"/>
      <c r="AF777" s="212"/>
      <c r="AG777" s="212" t="s">
        <v>172</v>
      </c>
      <c r="AH777" s="212">
        <v>0</v>
      </c>
      <c r="AI777" s="212"/>
      <c r="AJ777" s="212"/>
      <c r="AK777" s="212"/>
      <c r="AL777" s="212"/>
      <c r="AM777" s="212"/>
      <c r="AN777" s="212"/>
      <c r="AO777" s="212"/>
      <c r="AP777" s="212"/>
      <c r="AQ777" s="212"/>
      <c r="AR777" s="212"/>
      <c r="AS777" s="212"/>
      <c r="AT777" s="212"/>
      <c r="AU777" s="212"/>
      <c r="AV777" s="212"/>
      <c r="AW777" s="212"/>
      <c r="AX777" s="212"/>
      <c r="AY777" s="212"/>
      <c r="AZ777" s="212"/>
      <c r="BA777" s="212"/>
      <c r="BB777" s="212"/>
      <c r="BC777" s="212"/>
      <c r="BD777" s="212"/>
      <c r="BE777" s="212"/>
      <c r="BF777" s="212"/>
      <c r="BG777" s="212"/>
      <c r="BH777" s="212"/>
    </row>
    <row r="778" spans="1:60" outlineLevel="1" x14ac:dyDescent="0.2">
      <c r="A778" s="219"/>
      <c r="B778" s="220"/>
      <c r="C778" s="261" t="s">
        <v>299</v>
      </c>
      <c r="D778" s="253"/>
      <c r="E778" s="254">
        <v>400</v>
      </c>
      <c r="F778" s="223"/>
      <c r="G778" s="223"/>
      <c r="H778" s="223"/>
      <c r="I778" s="223"/>
      <c r="J778" s="223"/>
      <c r="K778" s="223"/>
      <c r="L778" s="223"/>
      <c r="M778" s="223"/>
      <c r="N778" s="222"/>
      <c r="O778" s="222"/>
      <c r="P778" s="222"/>
      <c r="Q778" s="222"/>
      <c r="R778" s="223"/>
      <c r="S778" s="223"/>
      <c r="T778" s="223"/>
      <c r="U778" s="223"/>
      <c r="V778" s="223"/>
      <c r="W778" s="223"/>
      <c r="X778" s="223"/>
      <c r="Y778" s="212"/>
      <c r="Z778" s="212"/>
      <c r="AA778" s="212"/>
      <c r="AB778" s="212"/>
      <c r="AC778" s="212"/>
      <c r="AD778" s="212"/>
      <c r="AE778" s="212"/>
      <c r="AF778" s="212"/>
      <c r="AG778" s="212" t="s">
        <v>172</v>
      </c>
      <c r="AH778" s="212">
        <v>0</v>
      </c>
      <c r="AI778" s="212"/>
      <c r="AJ778" s="212"/>
      <c r="AK778" s="212"/>
      <c r="AL778" s="212"/>
      <c r="AM778" s="212"/>
      <c r="AN778" s="212"/>
      <c r="AO778" s="212"/>
      <c r="AP778" s="212"/>
      <c r="AQ778" s="212"/>
      <c r="AR778" s="212"/>
      <c r="AS778" s="212"/>
      <c r="AT778" s="212"/>
      <c r="AU778" s="212"/>
      <c r="AV778" s="212"/>
      <c r="AW778" s="212"/>
      <c r="AX778" s="212"/>
      <c r="AY778" s="212"/>
      <c r="AZ778" s="212"/>
      <c r="BA778" s="212"/>
      <c r="BB778" s="212"/>
      <c r="BC778" s="212"/>
      <c r="BD778" s="212"/>
      <c r="BE778" s="212"/>
      <c r="BF778" s="212"/>
      <c r="BG778" s="212"/>
      <c r="BH778" s="212"/>
    </row>
    <row r="779" spans="1:60" outlineLevel="1" x14ac:dyDescent="0.2">
      <c r="A779" s="233">
        <v>85</v>
      </c>
      <c r="B779" s="234" t="s">
        <v>675</v>
      </c>
      <c r="C779" s="249" t="s">
        <v>676</v>
      </c>
      <c r="D779" s="235" t="s">
        <v>176</v>
      </c>
      <c r="E779" s="236">
        <v>588.1626</v>
      </c>
      <c r="F779" s="237"/>
      <c r="G779" s="238">
        <f>ROUND(E779*F779,2)</f>
        <v>0</v>
      </c>
      <c r="H779" s="237"/>
      <c r="I779" s="238">
        <f>ROUND(E779*H779,2)</f>
        <v>0</v>
      </c>
      <c r="J779" s="237"/>
      <c r="K779" s="238">
        <f>ROUND(E779*J779,2)</f>
        <v>0</v>
      </c>
      <c r="L779" s="238">
        <v>21</v>
      </c>
      <c r="M779" s="238">
        <f>G779*(1+L779/100)</f>
        <v>0</v>
      </c>
      <c r="N779" s="236">
        <v>1.7000000000000001E-4</v>
      </c>
      <c r="O779" s="236">
        <f>ROUND(E779*N779,2)</f>
        <v>0.1</v>
      </c>
      <c r="P779" s="236">
        <v>0</v>
      </c>
      <c r="Q779" s="236">
        <f>ROUND(E779*P779,2)</f>
        <v>0</v>
      </c>
      <c r="R779" s="238" t="s">
        <v>672</v>
      </c>
      <c r="S779" s="238" t="s">
        <v>156</v>
      </c>
      <c r="T779" s="239" t="s">
        <v>156</v>
      </c>
      <c r="U779" s="223">
        <v>3.2480000000000002E-2</v>
      </c>
      <c r="V779" s="223">
        <f>ROUND(E779*U779,2)</f>
        <v>19.100000000000001</v>
      </c>
      <c r="W779" s="223"/>
      <c r="X779" s="223" t="s">
        <v>169</v>
      </c>
      <c r="Y779" s="212"/>
      <c r="Z779" s="212"/>
      <c r="AA779" s="212"/>
      <c r="AB779" s="212"/>
      <c r="AC779" s="212"/>
      <c r="AD779" s="212"/>
      <c r="AE779" s="212"/>
      <c r="AF779" s="212"/>
      <c r="AG779" s="212" t="s">
        <v>170</v>
      </c>
      <c r="AH779" s="212"/>
      <c r="AI779" s="212"/>
      <c r="AJ779" s="212"/>
      <c r="AK779" s="212"/>
      <c r="AL779" s="212"/>
      <c r="AM779" s="212"/>
      <c r="AN779" s="212"/>
      <c r="AO779" s="212"/>
      <c r="AP779" s="212"/>
      <c r="AQ779" s="212"/>
      <c r="AR779" s="212"/>
      <c r="AS779" s="212"/>
      <c r="AT779" s="212"/>
      <c r="AU779" s="212"/>
      <c r="AV779" s="212"/>
      <c r="AW779" s="212"/>
      <c r="AX779" s="212"/>
      <c r="AY779" s="212"/>
      <c r="AZ779" s="212"/>
      <c r="BA779" s="212"/>
      <c r="BB779" s="212"/>
      <c r="BC779" s="212"/>
      <c r="BD779" s="212"/>
      <c r="BE779" s="212"/>
      <c r="BF779" s="212"/>
      <c r="BG779" s="212"/>
      <c r="BH779" s="212"/>
    </row>
    <row r="780" spans="1:60" outlineLevel="1" x14ac:dyDescent="0.2">
      <c r="A780" s="219"/>
      <c r="B780" s="220"/>
      <c r="C780" s="261" t="s">
        <v>218</v>
      </c>
      <c r="D780" s="253"/>
      <c r="E780" s="254"/>
      <c r="F780" s="223"/>
      <c r="G780" s="223"/>
      <c r="H780" s="223"/>
      <c r="I780" s="223"/>
      <c r="J780" s="223"/>
      <c r="K780" s="223"/>
      <c r="L780" s="223"/>
      <c r="M780" s="223"/>
      <c r="N780" s="222"/>
      <c r="O780" s="222"/>
      <c r="P780" s="222"/>
      <c r="Q780" s="222"/>
      <c r="R780" s="223"/>
      <c r="S780" s="223"/>
      <c r="T780" s="223"/>
      <c r="U780" s="223"/>
      <c r="V780" s="223"/>
      <c r="W780" s="223"/>
      <c r="X780" s="223"/>
      <c r="Y780" s="212"/>
      <c r="Z780" s="212"/>
      <c r="AA780" s="212"/>
      <c r="AB780" s="212"/>
      <c r="AC780" s="212"/>
      <c r="AD780" s="212"/>
      <c r="AE780" s="212"/>
      <c r="AF780" s="212"/>
      <c r="AG780" s="212" t="s">
        <v>172</v>
      </c>
      <c r="AH780" s="212">
        <v>0</v>
      </c>
      <c r="AI780" s="212"/>
      <c r="AJ780" s="212"/>
      <c r="AK780" s="212"/>
      <c r="AL780" s="212"/>
      <c r="AM780" s="212"/>
      <c r="AN780" s="212"/>
      <c r="AO780" s="212"/>
      <c r="AP780" s="212"/>
      <c r="AQ780" s="212"/>
      <c r="AR780" s="212"/>
      <c r="AS780" s="212"/>
      <c r="AT780" s="212"/>
      <c r="AU780" s="212"/>
      <c r="AV780" s="212"/>
      <c r="AW780" s="212"/>
      <c r="AX780" s="212"/>
      <c r="AY780" s="212"/>
      <c r="AZ780" s="212"/>
      <c r="BA780" s="212"/>
      <c r="BB780" s="212"/>
      <c r="BC780" s="212"/>
      <c r="BD780" s="212"/>
      <c r="BE780" s="212"/>
      <c r="BF780" s="212"/>
      <c r="BG780" s="212"/>
      <c r="BH780" s="212"/>
    </row>
    <row r="781" spans="1:60" outlineLevel="1" x14ac:dyDescent="0.2">
      <c r="A781" s="219"/>
      <c r="B781" s="220"/>
      <c r="C781" s="261" t="s">
        <v>219</v>
      </c>
      <c r="D781" s="253"/>
      <c r="E781" s="254"/>
      <c r="F781" s="223"/>
      <c r="G781" s="223"/>
      <c r="H781" s="223"/>
      <c r="I781" s="223"/>
      <c r="J781" s="223"/>
      <c r="K781" s="223"/>
      <c r="L781" s="223"/>
      <c r="M781" s="223"/>
      <c r="N781" s="222"/>
      <c r="O781" s="222"/>
      <c r="P781" s="222"/>
      <c r="Q781" s="222"/>
      <c r="R781" s="223"/>
      <c r="S781" s="223"/>
      <c r="T781" s="223"/>
      <c r="U781" s="223"/>
      <c r="V781" s="223"/>
      <c r="W781" s="223"/>
      <c r="X781" s="223"/>
      <c r="Y781" s="212"/>
      <c r="Z781" s="212"/>
      <c r="AA781" s="212"/>
      <c r="AB781" s="212"/>
      <c r="AC781" s="212"/>
      <c r="AD781" s="212"/>
      <c r="AE781" s="212"/>
      <c r="AF781" s="212"/>
      <c r="AG781" s="212" t="s">
        <v>172</v>
      </c>
      <c r="AH781" s="212">
        <v>0</v>
      </c>
      <c r="AI781" s="212"/>
      <c r="AJ781" s="212"/>
      <c r="AK781" s="212"/>
      <c r="AL781" s="212"/>
      <c r="AM781" s="212"/>
      <c r="AN781" s="212"/>
      <c r="AO781" s="212"/>
      <c r="AP781" s="212"/>
      <c r="AQ781" s="212"/>
      <c r="AR781" s="212"/>
      <c r="AS781" s="212"/>
      <c r="AT781" s="212"/>
      <c r="AU781" s="212"/>
      <c r="AV781" s="212"/>
      <c r="AW781" s="212"/>
      <c r="AX781" s="212"/>
      <c r="AY781" s="212"/>
      <c r="AZ781" s="212"/>
      <c r="BA781" s="212"/>
      <c r="BB781" s="212"/>
      <c r="BC781" s="212"/>
      <c r="BD781" s="212"/>
      <c r="BE781" s="212"/>
      <c r="BF781" s="212"/>
      <c r="BG781" s="212"/>
      <c r="BH781" s="212"/>
    </row>
    <row r="782" spans="1:60" outlineLevel="1" x14ac:dyDescent="0.2">
      <c r="A782" s="219"/>
      <c r="B782" s="220"/>
      <c r="C782" s="261" t="s">
        <v>220</v>
      </c>
      <c r="D782" s="253"/>
      <c r="E782" s="254">
        <v>99.2</v>
      </c>
      <c r="F782" s="223"/>
      <c r="G782" s="223"/>
      <c r="H782" s="223"/>
      <c r="I782" s="223"/>
      <c r="J782" s="223"/>
      <c r="K782" s="223"/>
      <c r="L782" s="223"/>
      <c r="M782" s="223"/>
      <c r="N782" s="222"/>
      <c r="O782" s="222"/>
      <c r="P782" s="222"/>
      <c r="Q782" s="222"/>
      <c r="R782" s="223"/>
      <c r="S782" s="223"/>
      <c r="T782" s="223"/>
      <c r="U782" s="223"/>
      <c r="V782" s="223"/>
      <c r="W782" s="223"/>
      <c r="X782" s="223"/>
      <c r="Y782" s="212"/>
      <c r="Z782" s="212"/>
      <c r="AA782" s="212"/>
      <c r="AB782" s="212"/>
      <c r="AC782" s="212"/>
      <c r="AD782" s="212"/>
      <c r="AE782" s="212"/>
      <c r="AF782" s="212"/>
      <c r="AG782" s="212" t="s">
        <v>172</v>
      </c>
      <c r="AH782" s="212">
        <v>0</v>
      </c>
      <c r="AI782" s="212"/>
      <c r="AJ782" s="212"/>
      <c r="AK782" s="212"/>
      <c r="AL782" s="212"/>
      <c r="AM782" s="212"/>
      <c r="AN782" s="212"/>
      <c r="AO782" s="212"/>
      <c r="AP782" s="212"/>
      <c r="AQ782" s="212"/>
      <c r="AR782" s="212"/>
      <c r="AS782" s="212"/>
      <c r="AT782" s="212"/>
      <c r="AU782" s="212"/>
      <c r="AV782" s="212"/>
      <c r="AW782" s="212"/>
      <c r="AX782" s="212"/>
      <c r="AY782" s="212"/>
      <c r="AZ782" s="212"/>
      <c r="BA782" s="212"/>
      <c r="BB782" s="212"/>
      <c r="BC782" s="212"/>
      <c r="BD782" s="212"/>
      <c r="BE782" s="212"/>
      <c r="BF782" s="212"/>
      <c r="BG782" s="212"/>
      <c r="BH782" s="212"/>
    </row>
    <row r="783" spans="1:60" outlineLevel="1" x14ac:dyDescent="0.2">
      <c r="A783" s="219"/>
      <c r="B783" s="220"/>
      <c r="C783" s="261" t="s">
        <v>221</v>
      </c>
      <c r="D783" s="253"/>
      <c r="E783" s="254">
        <v>85.1</v>
      </c>
      <c r="F783" s="223"/>
      <c r="G783" s="223"/>
      <c r="H783" s="223"/>
      <c r="I783" s="223"/>
      <c r="J783" s="223"/>
      <c r="K783" s="223"/>
      <c r="L783" s="223"/>
      <c r="M783" s="223"/>
      <c r="N783" s="222"/>
      <c r="O783" s="222"/>
      <c r="P783" s="222"/>
      <c r="Q783" s="222"/>
      <c r="R783" s="223"/>
      <c r="S783" s="223"/>
      <c r="T783" s="223"/>
      <c r="U783" s="223"/>
      <c r="V783" s="223"/>
      <c r="W783" s="223"/>
      <c r="X783" s="223"/>
      <c r="Y783" s="212"/>
      <c r="Z783" s="212"/>
      <c r="AA783" s="212"/>
      <c r="AB783" s="212"/>
      <c r="AC783" s="212"/>
      <c r="AD783" s="212"/>
      <c r="AE783" s="212"/>
      <c r="AF783" s="212"/>
      <c r="AG783" s="212" t="s">
        <v>172</v>
      </c>
      <c r="AH783" s="212">
        <v>0</v>
      </c>
      <c r="AI783" s="212"/>
      <c r="AJ783" s="212"/>
      <c r="AK783" s="212"/>
      <c r="AL783" s="212"/>
      <c r="AM783" s="212"/>
      <c r="AN783" s="212"/>
      <c r="AO783" s="212"/>
      <c r="AP783" s="212"/>
      <c r="AQ783" s="212"/>
      <c r="AR783" s="212"/>
      <c r="AS783" s="212"/>
      <c r="AT783" s="212"/>
      <c r="AU783" s="212"/>
      <c r="AV783" s="212"/>
      <c r="AW783" s="212"/>
      <c r="AX783" s="212"/>
      <c r="AY783" s="212"/>
      <c r="AZ783" s="212"/>
      <c r="BA783" s="212"/>
      <c r="BB783" s="212"/>
      <c r="BC783" s="212"/>
      <c r="BD783" s="212"/>
      <c r="BE783" s="212"/>
      <c r="BF783" s="212"/>
      <c r="BG783" s="212"/>
      <c r="BH783" s="212"/>
    </row>
    <row r="784" spans="1:60" outlineLevel="1" x14ac:dyDescent="0.2">
      <c r="A784" s="219"/>
      <c r="B784" s="220"/>
      <c r="C784" s="261" t="s">
        <v>226</v>
      </c>
      <c r="D784" s="253"/>
      <c r="E784" s="254"/>
      <c r="F784" s="223"/>
      <c r="G784" s="223"/>
      <c r="H784" s="223"/>
      <c r="I784" s="223"/>
      <c r="J784" s="223"/>
      <c r="K784" s="223"/>
      <c r="L784" s="223"/>
      <c r="M784" s="223"/>
      <c r="N784" s="222"/>
      <c r="O784" s="222"/>
      <c r="P784" s="222"/>
      <c r="Q784" s="222"/>
      <c r="R784" s="223"/>
      <c r="S784" s="223"/>
      <c r="T784" s="223"/>
      <c r="U784" s="223"/>
      <c r="V784" s="223"/>
      <c r="W784" s="223"/>
      <c r="X784" s="223"/>
      <c r="Y784" s="212"/>
      <c r="Z784" s="212"/>
      <c r="AA784" s="212"/>
      <c r="AB784" s="212"/>
      <c r="AC784" s="212"/>
      <c r="AD784" s="212"/>
      <c r="AE784" s="212"/>
      <c r="AF784" s="212"/>
      <c r="AG784" s="212" t="s">
        <v>172</v>
      </c>
      <c r="AH784" s="212">
        <v>0</v>
      </c>
      <c r="AI784" s="212"/>
      <c r="AJ784" s="212"/>
      <c r="AK784" s="212"/>
      <c r="AL784" s="212"/>
      <c r="AM784" s="212"/>
      <c r="AN784" s="212"/>
      <c r="AO784" s="212"/>
      <c r="AP784" s="212"/>
      <c r="AQ784" s="212"/>
      <c r="AR784" s="212"/>
      <c r="AS784" s="212"/>
      <c r="AT784" s="212"/>
      <c r="AU784" s="212"/>
      <c r="AV784" s="212"/>
      <c r="AW784" s="212"/>
      <c r="AX784" s="212"/>
      <c r="AY784" s="212"/>
      <c r="AZ784" s="212"/>
      <c r="BA784" s="212"/>
      <c r="BB784" s="212"/>
      <c r="BC784" s="212"/>
      <c r="BD784" s="212"/>
      <c r="BE784" s="212"/>
      <c r="BF784" s="212"/>
      <c r="BG784" s="212"/>
      <c r="BH784" s="212"/>
    </row>
    <row r="785" spans="1:60" outlineLevel="1" x14ac:dyDescent="0.2">
      <c r="A785" s="219"/>
      <c r="B785" s="220"/>
      <c r="C785" s="261" t="s">
        <v>227</v>
      </c>
      <c r="D785" s="253"/>
      <c r="E785" s="254"/>
      <c r="F785" s="223"/>
      <c r="G785" s="223"/>
      <c r="H785" s="223"/>
      <c r="I785" s="223"/>
      <c r="J785" s="223"/>
      <c r="K785" s="223"/>
      <c r="L785" s="223"/>
      <c r="M785" s="223"/>
      <c r="N785" s="222"/>
      <c r="O785" s="222"/>
      <c r="P785" s="222"/>
      <c r="Q785" s="222"/>
      <c r="R785" s="223"/>
      <c r="S785" s="223"/>
      <c r="T785" s="223"/>
      <c r="U785" s="223"/>
      <c r="V785" s="223"/>
      <c r="W785" s="223"/>
      <c r="X785" s="223"/>
      <c r="Y785" s="212"/>
      <c r="Z785" s="212"/>
      <c r="AA785" s="212"/>
      <c r="AB785" s="212"/>
      <c r="AC785" s="212"/>
      <c r="AD785" s="212"/>
      <c r="AE785" s="212"/>
      <c r="AF785" s="212"/>
      <c r="AG785" s="212" t="s">
        <v>172</v>
      </c>
      <c r="AH785" s="212">
        <v>0</v>
      </c>
      <c r="AI785" s="212"/>
      <c r="AJ785" s="212"/>
      <c r="AK785" s="212"/>
      <c r="AL785" s="212"/>
      <c r="AM785" s="212"/>
      <c r="AN785" s="212"/>
      <c r="AO785" s="212"/>
      <c r="AP785" s="212"/>
      <c r="AQ785" s="212"/>
      <c r="AR785" s="212"/>
      <c r="AS785" s="212"/>
      <c r="AT785" s="212"/>
      <c r="AU785" s="212"/>
      <c r="AV785" s="212"/>
      <c r="AW785" s="212"/>
      <c r="AX785" s="212"/>
      <c r="AY785" s="212"/>
      <c r="AZ785" s="212"/>
      <c r="BA785" s="212"/>
      <c r="BB785" s="212"/>
      <c r="BC785" s="212"/>
      <c r="BD785" s="212"/>
      <c r="BE785" s="212"/>
      <c r="BF785" s="212"/>
      <c r="BG785" s="212"/>
      <c r="BH785" s="212"/>
    </row>
    <row r="786" spans="1:60" outlineLevel="1" x14ac:dyDescent="0.2">
      <c r="A786" s="219"/>
      <c r="B786" s="220"/>
      <c r="C786" s="261" t="s">
        <v>228</v>
      </c>
      <c r="D786" s="253"/>
      <c r="E786" s="254">
        <v>28.62</v>
      </c>
      <c r="F786" s="223"/>
      <c r="G786" s="223"/>
      <c r="H786" s="223"/>
      <c r="I786" s="223"/>
      <c r="J786" s="223"/>
      <c r="K786" s="223"/>
      <c r="L786" s="223"/>
      <c r="M786" s="223"/>
      <c r="N786" s="222"/>
      <c r="O786" s="222"/>
      <c r="P786" s="222"/>
      <c r="Q786" s="222"/>
      <c r="R786" s="223"/>
      <c r="S786" s="223"/>
      <c r="T786" s="223"/>
      <c r="U786" s="223"/>
      <c r="V786" s="223"/>
      <c r="W786" s="223"/>
      <c r="X786" s="223"/>
      <c r="Y786" s="212"/>
      <c r="Z786" s="212"/>
      <c r="AA786" s="212"/>
      <c r="AB786" s="212"/>
      <c r="AC786" s="212"/>
      <c r="AD786" s="212"/>
      <c r="AE786" s="212"/>
      <c r="AF786" s="212"/>
      <c r="AG786" s="212" t="s">
        <v>172</v>
      </c>
      <c r="AH786" s="212">
        <v>0</v>
      </c>
      <c r="AI786" s="212"/>
      <c r="AJ786" s="212"/>
      <c r="AK786" s="212"/>
      <c r="AL786" s="212"/>
      <c r="AM786" s="212"/>
      <c r="AN786" s="212"/>
      <c r="AO786" s="212"/>
      <c r="AP786" s="212"/>
      <c r="AQ786" s="212"/>
      <c r="AR786" s="212"/>
      <c r="AS786" s="212"/>
      <c r="AT786" s="212"/>
      <c r="AU786" s="212"/>
      <c r="AV786" s="212"/>
      <c r="AW786" s="212"/>
      <c r="AX786" s="212"/>
      <c r="AY786" s="212"/>
      <c r="AZ786" s="212"/>
      <c r="BA786" s="212"/>
      <c r="BB786" s="212"/>
      <c r="BC786" s="212"/>
      <c r="BD786" s="212"/>
      <c r="BE786" s="212"/>
      <c r="BF786" s="212"/>
      <c r="BG786" s="212"/>
      <c r="BH786" s="212"/>
    </row>
    <row r="787" spans="1:60" outlineLevel="1" x14ac:dyDescent="0.2">
      <c r="A787" s="219"/>
      <c r="B787" s="220"/>
      <c r="C787" s="261" t="s">
        <v>182</v>
      </c>
      <c r="D787" s="253"/>
      <c r="E787" s="254"/>
      <c r="F787" s="223"/>
      <c r="G787" s="223"/>
      <c r="H787" s="223"/>
      <c r="I787" s="223"/>
      <c r="J787" s="223"/>
      <c r="K787" s="223"/>
      <c r="L787" s="223"/>
      <c r="M787" s="223"/>
      <c r="N787" s="222"/>
      <c r="O787" s="222"/>
      <c r="P787" s="222"/>
      <c r="Q787" s="222"/>
      <c r="R787" s="223"/>
      <c r="S787" s="223"/>
      <c r="T787" s="223"/>
      <c r="U787" s="223"/>
      <c r="V787" s="223"/>
      <c r="W787" s="223"/>
      <c r="X787" s="223"/>
      <c r="Y787" s="212"/>
      <c r="Z787" s="212"/>
      <c r="AA787" s="212"/>
      <c r="AB787" s="212"/>
      <c r="AC787" s="212"/>
      <c r="AD787" s="212"/>
      <c r="AE787" s="212"/>
      <c r="AF787" s="212"/>
      <c r="AG787" s="212" t="s">
        <v>172</v>
      </c>
      <c r="AH787" s="212">
        <v>0</v>
      </c>
      <c r="AI787" s="212"/>
      <c r="AJ787" s="212"/>
      <c r="AK787" s="212"/>
      <c r="AL787" s="212"/>
      <c r="AM787" s="212"/>
      <c r="AN787" s="212"/>
      <c r="AO787" s="212"/>
      <c r="AP787" s="212"/>
      <c r="AQ787" s="212"/>
      <c r="AR787" s="212"/>
      <c r="AS787" s="212"/>
      <c r="AT787" s="212"/>
      <c r="AU787" s="212"/>
      <c r="AV787" s="212"/>
      <c r="AW787" s="212"/>
      <c r="AX787" s="212"/>
      <c r="AY787" s="212"/>
      <c r="AZ787" s="212"/>
      <c r="BA787" s="212"/>
      <c r="BB787" s="212"/>
      <c r="BC787" s="212"/>
      <c r="BD787" s="212"/>
      <c r="BE787" s="212"/>
      <c r="BF787" s="212"/>
      <c r="BG787" s="212"/>
      <c r="BH787" s="212"/>
    </row>
    <row r="788" spans="1:60" outlineLevel="1" x14ac:dyDescent="0.2">
      <c r="A788" s="219"/>
      <c r="B788" s="220"/>
      <c r="C788" s="261" t="s">
        <v>229</v>
      </c>
      <c r="D788" s="253"/>
      <c r="E788" s="254">
        <v>-6.4</v>
      </c>
      <c r="F788" s="223"/>
      <c r="G788" s="223"/>
      <c r="H788" s="223"/>
      <c r="I788" s="223"/>
      <c r="J788" s="223"/>
      <c r="K788" s="223"/>
      <c r="L788" s="223"/>
      <c r="M788" s="223"/>
      <c r="N788" s="222"/>
      <c r="O788" s="222"/>
      <c r="P788" s="222"/>
      <c r="Q788" s="222"/>
      <c r="R788" s="223"/>
      <c r="S788" s="223"/>
      <c r="T788" s="223"/>
      <c r="U788" s="223"/>
      <c r="V788" s="223"/>
      <c r="W788" s="223"/>
      <c r="X788" s="223"/>
      <c r="Y788" s="212"/>
      <c r="Z788" s="212"/>
      <c r="AA788" s="212"/>
      <c r="AB788" s="212"/>
      <c r="AC788" s="212"/>
      <c r="AD788" s="212"/>
      <c r="AE788" s="212"/>
      <c r="AF788" s="212"/>
      <c r="AG788" s="212" t="s">
        <v>172</v>
      </c>
      <c r="AH788" s="212">
        <v>0</v>
      </c>
      <c r="AI788" s="212"/>
      <c r="AJ788" s="212"/>
      <c r="AK788" s="212"/>
      <c r="AL788" s="212"/>
      <c r="AM788" s="212"/>
      <c r="AN788" s="212"/>
      <c r="AO788" s="212"/>
      <c r="AP788" s="212"/>
      <c r="AQ788" s="212"/>
      <c r="AR788" s="212"/>
      <c r="AS788" s="212"/>
      <c r="AT788" s="212"/>
      <c r="AU788" s="212"/>
      <c r="AV788" s="212"/>
      <c r="AW788" s="212"/>
      <c r="AX788" s="212"/>
      <c r="AY788" s="212"/>
      <c r="AZ788" s="212"/>
      <c r="BA788" s="212"/>
      <c r="BB788" s="212"/>
      <c r="BC788" s="212"/>
      <c r="BD788" s="212"/>
      <c r="BE788" s="212"/>
      <c r="BF788" s="212"/>
      <c r="BG788" s="212"/>
      <c r="BH788" s="212"/>
    </row>
    <row r="789" spans="1:60" outlineLevel="1" x14ac:dyDescent="0.2">
      <c r="A789" s="219"/>
      <c r="B789" s="220"/>
      <c r="C789" s="261" t="s">
        <v>230</v>
      </c>
      <c r="D789" s="253"/>
      <c r="E789" s="254">
        <v>-2.3639999999999999</v>
      </c>
      <c r="F789" s="223"/>
      <c r="G789" s="223"/>
      <c r="H789" s="223"/>
      <c r="I789" s="223"/>
      <c r="J789" s="223"/>
      <c r="K789" s="223"/>
      <c r="L789" s="223"/>
      <c r="M789" s="223"/>
      <c r="N789" s="222"/>
      <c r="O789" s="222"/>
      <c r="P789" s="222"/>
      <c r="Q789" s="222"/>
      <c r="R789" s="223"/>
      <c r="S789" s="223"/>
      <c r="T789" s="223"/>
      <c r="U789" s="223"/>
      <c r="V789" s="223"/>
      <c r="W789" s="223"/>
      <c r="X789" s="223"/>
      <c r="Y789" s="212"/>
      <c r="Z789" s="212"/>
      <c r="AA789" s="212"/>
      <c r="AB789" s="212"/>
      <c r="AC789" s="212"/>
      <c r="AD789" s="212"/>
      <c r="AE789" s="212"/>
      <c r="AF789" s="212"/>
      <c r="AG789" s="212" t="s">
        <v>172</v>
      </c>
      <c r="AH789" s="212">
        <v>0</v>
      </c>
      <c r="AI789" s="212"/>
      <c r="AJ789" s="212"/>
      <c r="AK789" s="212"/>
      <c r="AL789" s="212"/>
      <c r="AM789" s="212"/>
      <c r="AN789" s="212"/>
      <c r="AO789" s="212"/>
      <c r="AP789" s="212"/>
      <c r="AQ789" s="212"/>
      <c r="AR789" s="212"/>
      <c r="AS789" s="212"/>
      <c r="AT789" s="212"/>
      <c r="AU789" s="212"/>
      <c r="AV789" s="212"/>
      <c r="AW789" s="212"/>
      <c r="AX789" s="212"/>
      <c r="AY789" s="212"/>
      <c r="AZ789" s="212"/>
      <c r="BA789" s="212"/>
      <c r="BB789" s="212"/>
      <c r="BC789" s="212"/>
      <c r="BD789" s="212"/>
      <c r="BE789" s="212"/>
      <c r="BF789" s="212"/>
      <c r="BG789" s="212"/>
      <c r="BH789" s="212"/>
    </row>
    <row r="790" spans="1:60" outlineLevel="1" x14ac:dyDescent="0.2">
      <c r="A790" s="219"/>
      <c r="B790" s="220"/>
      <c r="C790" s="261" t="s">
        <v>231</v>
      </c>
      <c r="D790" s="253"/>
      <c r="E790" s="254">
        <v>-1.5760000000000001</v>
      </c>
      <c r="F790" s="223"/>
      <c r="G790" s="223"/>
      <c r="H790" s="223"/>
      <c r="I790" s="223"/>
      <c r="J790" s="223"/>
      <c r="K790" s="223"/>
      <c r="L790" s="223"/>
      <c r="M790" s="223"/>
      <c r="N790" s="222"/>
      <c r="O790" s="222"/>
      <c r="P790" s="222"/>
      <c r="Q790" s="222"/>
      <c r="R790" s="223"/>
      <c r="S790" s="223"/>
      <c r="T790" s="223"/>
      <c r="U790" s="223"/>
      <c r="V790" s="223"/>
      <c r="W790" s="223"/>
      <c r="X790" s="223"/>
      <c r="Y790" s="212"/>
      <c r="Z790" s="212"/>
      <c r="AA790" s="212"/>
      <c r="AB790" s="212"/>
      <c r="AC790" s="212"/>
      <c r="AD790" s="212"/>
      <c r="AE790" s="212"/>
      <c r="AF790" s="212"/>
      <c r="AG790" s="212" t="s">
        <v>172</v>
      </c>
      <c r="AH790" s="212">
        <v>0</v>
      </c>
      <c r="AI790" s="212"/>
      <c r="AJ790" s="212"/>
      <c r="AK790" s="212"/>
      <c r="AL790" s="212"/>
      <c r="AM790" s="212"/>
      <c r="AN790" s="212"/>
      <c r="AO790" s="212"/>
      <c r="AP790" s="212"/>
      <c r="AQ790" s="212"/>
      <c r="AR790" s="212"/>
      <c r="AS790" s="212"/>
      <c r="AT790" s="212"/>
      <c r="AU790" s="212"/>
      <c r="AV790" s="212"/>
      <c r="AW790" s="212"/>
      <c r="AX790" s="212"/>
      <c r="AY790" s="212"/>
      <c r="AZ790" s="212"/>
      <c r="BA790" s="212"/>
      <c r="BB790" s="212"/>
      <c r="BC790" s="212"/>
      <c r="BD790" s="212"/>
      <c r="BE790" s="212"/>
      <c r="BF790" s="212"/>
      <c r="BG790" s="212"/>
      <c r="BH790" s="212"/>
    </row>
    <row r="791" spans="1:60" outlineLevel="1" x14ac:dyDescent="0.2">
      <c r="A791" s="219"/>
      <c r="B791" s="220"/>
      <c r="C791" s="261" t="s">
        <v>232</v>
      </c>
      <c r="D791" s="253"/>
      <c r="E791" s="254"/>
      <c r="F791" s="223"/>
      <c r="G791" s="223"/>
      <c r="H791" s="223"/>
      <c r="I791" s="223"/>
      <c r="J791" s="223"/>
      <c r="K791" s="223"/>
      <c r="L791" s="223"/>
      <c r="M791" s="223"/>
      <c r="N791" s="222"/>
      <c r="O791" s="222"/>
      <c r="P791" s="222"/>
      <c r="Q791" s="222"/>
      <c r="R791" s="223"/>
      <c r="S791" s="223"/>
      <c r="T791" s="223"/>
      <c r="U791" s="223"/>
      <c r="V791" s="223"/>
      <c r="W791" s="223"/>
      <c r="X791" s="223"/>
      <c r="Y791" s="212"/>
      <c r="Z791" s="212"/>
      <c r="AA791" s="212"/>
      <c r="AB791" s="212"/>
      <c r="AC791" s="212"/>
      <c r="AD791" s="212"/>
      <c r="AE791" s="212"/>
      <c r="AF791" s="212"/>
      <c r="AG791" s="212" t="s">
        <v>172</v>
      </c>
      <c r="AH791" s="212">
        <v>0</v>
      </c>
      <c r="AI791" s="212"/>
      <c r="AJ791" s="212"/>
      <c r="AK791" s="212"/>
      <c r="AL791" s="212"/>
      <c r="AM791" s="212"/>
      <c r="AN791" s="212"/>
      <c r="AO791" s="212"/>
      <c r="AP791" s="212"/>
      <c r="AQ791" s="212"/>
      <c r="AR791" s="212"/>
      <c r="AS791" s="212"/>
      <c r="AT791" s="212"/>
      <c r="AU791" s="212"/>
      <c r="AV791" s="212"/>
      <c r="AW791" s="212"/>
      <c r="AX791" s="212"/>
      <c r="AY791" s="212"/>
      <c r="AZ791" s="212"/>
      <c r="BA791" s="212"/>
      <c r="BB791" s="212"/>
      <c r="BC791" s="212"/>
      <c r="BD791" s="212"/>
      <c r="BE791" s="212"/>
      <c r="BF791" s="212"/>
      <c r="BG791" s="212"/>
      <c r="BH791" s="212"/>
    </row>
    <row r="792" spans="1:60" outlineLevel="1" x14ac:dyDescent="0.2">
      <c r="A792" s="219"/>
      <c r="B792" s="220"/>
      <c r="C792" s="261" t="s">
        <v>233</v>
      </c>
      <c r="D792" s="253"/>
      <c r="E792" s="254">
        <v>7.86</v>
      </c>
      <c r="F792" s="223"/>
      <c r="G792" s="223"/>
      <c r="H792" s="223"/>
      <c r="I792" s="223"/>
      <c r="J792" s="223"/>
      <c r="K792" s="223"/>
      <c r="L792" s="223"/>
      <c r="M792" s="223"/>
      <c r="N792" s="222"/>
      <c r="O792" s="222"/>
      <c r="P792" s="222"/>
      <c r="Q792" s="222"/>
      <c r="R792" s="223"/>
      <c r="S792" s="223"/>
      <c r="T792" s="223"/>
      <c r="U792" s="223"/>
      <c r="V792" s="223"/>
      <c r="W792" s="223"/>
      <c r="X792" s="223"/>
      <c r="Y792" s="212"/>
      <c r="Z792" s="212"/>
      <c r="AA792" s="212"/>
      <c r="AB792" s="212"/>
      <c r="AC792" s="212"/>
      <c r="AD792" s="212"/>
      <c r="AE792" s="212"/>
      <c r="AF792" s="212"/>
      <c r="AG792" s="212" t="s">
        <v>172</v>
      </c>
      <c r="AH792" s="212">
        <v>0</v>
      </c>
      <c r="AI792" s="212"/>
      <c r="AJ792" s="212"/>
      <c r="AK792" s="212"/>
      <c r="AL792" s="212"/>
      <c r="AM792" s="212"/>
      <c r="AN792" s="212"/>
      <c r="AO792" s="212"/>
      <c r="AP792" s="212"/>
      <c r="AQ792" s="212"/>
      <c r="AR792" s="212"/>
      <c r="AS792" s="212"/>
      <c r="AT792" s="212"/>
      <c r="AU792" s="212"/>
      <c r="AV792" s="212"/>
      <c r="AW792" s="212"/>
      <c r="AX792" s="212"/>
      <c r="AY792" s="212"/>
      <c r="AZ792" s="212"/>
      <c r="BA792" s="212"/>
      <c r="BB792" s="212"/>
      <c r="BC792" s="212"/>
      <c r="BD792" s="212"/>
      <c r="BE792" s="212"/>
      <c r="BF792" s="212"/>
      <c r="BG792" s="212"/>
      <c r="BH792" s="212"/>
    </row>
    <row r="793" spans="1:60" outlineLevel="1" x14ac:dyDescent="0.2">
      <c r="A793" s="219"/>
      <c r="B793" s="220"/>
      <c r="C793" s="261" t="s">
        <v>206</v>
      </c>
      <c r="D793" s="253"/>
      <c r="E793" s="254"/>
      <c r="F793" s="223"/>
      <c r="G793" s="223"/>
      <c r="H793" s="223"/>
      <c r="I793" s="223"/>
      <c r="J793" s="223"/>
      <c r="K793" s="223"/>
      <c r="L793" s="223"/>
      <c r="M793" s="223"/>
      <c r="N793" s="222"/>
      <c r="O793" s="222"/>
      <c r="P793" s="222"/>
      <c r="Q793" s="222"/>
      <c r="R793" s="223"/>
      <c r="S793" s="223"/>
      <c r="T793" s="223"/>
      <c r="U793" s="223"/>
      <c r="V793" s="223"/>
      <c r="W793" s="223"/>
      <c r="X793" s="223"/>
      <c r="Y793" s="212"/>
      <c r="Z793" s="212"/>
      <c r="AA793" s="212"/>
      <c r="AB793" s="212"/>
      <c r="AC793" s="212"/>
      <c r="AD793" s="212"/>
      <c r="AE793" s="212"/>
      <c r="AF793" s="212"/>
      <c r="AG793" s="212" t="s">
        <v>172</v>
      </c>
      <c r="AH793" s="212">
        <v>0</v>
      </c>
      <c r="AI793" s="212"/>
      <c r="AJ793" s="212"/>
      <c r="AK793" s="212"/>
      <c r="AL793" s="212"/>
      <c r="AM793" s="212"/>
      <c r="AN793" s="212"/>
      <c r="AO793" s="212"/>
      <c r="AP793" s="212"/>
      <c r="AQ793" s="212"/>
      <c r="AR793" s="212"/>
      <c r="AS793" s="212"/>
      <c r="AT793" s="212"/>
      <c r="AU793" s="212"/>
      <c r="AV793" s="212"/>
      <c r="AW793" s="212"/>
      <c r="AX793" s="212"/>
      <c r="AY793" s="212"/>
      <c r="AZ793" s="212"/>
      <c r="BA793" s="212"/>
      <c r="BB793" s="212"/>
      <c r="BC793" s="212"/>
      <c r="BD793" s="212"/>
      <c r="BE793" s="212"/>
      <c r="BF793" s="212"/>
      <c r="BG793" s="212"/>
      <c r="BH793" s="212"/>
    </row>
    <row r="794" spans="1:60" outlineLevel="1" x14ac:dyDescent="0.2">
      <c r="A794" s="219"/>
      <c r="B794" s="220"/>
      <c r="C794" s="261" t="s">
        <v>234</v>
      </c>
      <c r="D794" s="253"/>
      <c r="E794" s="254">
        <v>16.765000000000001</v>
      </c>
      <c r="F794" s="223"/>
      <c r="G794" s="223"/>
      <c r="H794" s="223"/>
      <c r="I794" s="223"/>
      <c r="J794" s="223"/>
      <c r="K794" s="223"/>
      <c r="L794" s="223"/>
      <c r="M794" s="223"/>
      <c r="N794" s="222"/>
      <c r="O794" s="222"/>
      <c r="P794" s="222"/>
      <c r="Q794" s="222"/>
      <c r="R794" s="223"/>
      <c r="S794" s="223"/>
      <c r="T794" s="223"/>
      <c r="U794" s="223"/>
      <c r="V794" s="223"/>
      <c r="W794" s="223"/>
      <c r="X794" s="223"/>
      <c r="Y794" s="212"/>
      <c r="Z794" s="212"/>
      <c r="AA794" s="212"/>
      <c r="AB794" s="212"/>
      <c r="AC794" s="212"/>
      <c r="AD794" s="212"/>
      <c r="AE794" s="212"/>
      <c r="AF794" s="212"/>
      <c r="AG794" s="212" t="s">
        <v>172</v>
      </c>
      <c r="AH794" s="212">
        <v>0</v>
      </c>
      <c r="AI794" s="212"/>
      <c r="AJ794" s="212"/>
      <c r="AK794" s="212"/>
      <c r="AL794" s="212"/>
      <c r="AM794" s="212"/>
      <c r="AN794" s="212"/>
      <c r="AO794" s="212"/>
      <c r="AP794" s="212"/>
      <c r="AQ794" s="212"/>
      <c r="AR794" s="212"/>
      <c r="AS794" s="212"/>
      <c r="AT794" s="212"/>
      <c r="AU794" s="212"/>
      <c r="AV794" s="212"/>
      <c r="AW794" s="212"/>
      <c r="AX794" s="212"/>
      <c r="AY794" s="212"/>
      <c r="AZ794" s="212"/>
      <c r="BA794" s="212"/>
      <c r="BB794" s="212"/>
      <c r="BC794" s="212"/>
      <c r="BD794" s="212"/>
      <c r="BE794" s="212"/>
      <c r="BF794" s="212"/>
      <c r="BG794" s="212"/>
      <c r="BH794" s="212"/>
    </row>
    <row r="795" spans="1:60" outlineLevel="1" x14ac:dyDescent="0.2">
      <c r="A795" s="219"/>
      <c r="B795" s="220"/>
      <c r="C795" s="261" t="s">
        <v>235</v>
      </c>
      <c r="D795" s="253"/>
      <c r="E795" s="254"/>
      <c r="F795" s="223"/>
      <c r="G795" s="223"/>
      <c r="H795" s="223"/>
      <c r="I795" s="223"/>
      <c r="J795" s="223"/>
      <c r="K795" s="223"/>
      <c r="L795" s="223"/>
      <c r="M795" s="223"/>
      <c r="N795" s="222"/>
      <c r="O795" s="222"/>
      <c r="P795" s="222"/>
      <c r="Q795" s="222"/>
      <c r="R795" s="223"/>
      <c r="S795" s="223"/>
      <c r="T795" s="223"/>
      <c r="U795" s="223"/>
      <c r="V795" s="223"/>
      <c r="W795" s="223"/>
      <c r="X795" s="223"/>
      <c r="Y795" s="212"/>
      <c r="Z795" s="212"/>
      <c r="AA795" s="212"/>
      <c r="AB795" s="212"/>
      <c r="AC795" s="212"/>
      <c r="AD795" s="212"/>
      <c r="AE795" s="212"/>
      <c r="AF795" s="212"/>
      <c r="AG795" s="212" t="s">
        <v>172</v>
      </c>
      <c r="AH795" s="212">
        <v>0</v>
      </c>
      <c r="AI795" s="212"/>
      <c r="AJ795" s="212"/>
      <c r="AK795" s="212"/>
      <c r="AL795" s="212"/>
      <c r="AM795" s="212"/>
      <c r="AN795" s="212"/>
      <c r="AO795" s="212"/>
      <c r="AP795" s="212"/>
      <c r="AQ795" s="212"/>
      <c r="AR795" s="212"/>
      <c r="AS795" s="212"/>
      <c r="AT795" s="212"/>
      <c r="AU795" s="212"/>
      <c r="AV795" s="212"/>
      <c r="AW795" s="212"/>
      <c r="AX795" s="212"/>
      <c r="AY795" s="212"/>
      <c r="AZ795" s="212"/>
      <c r="BA795" s="212"/>
      <c r="BB795" s="212"/>
      <c r="BC795" s="212"/>
      <c r="BD795" s="212"/>
      <c r="BE795" s="212"/>
      <c r="BF795" s="212"/>
      <c r="BG795" s="212"/>
      <c r="BH795" s="212"/>
    </row>
    <row r="796" spans="1:60" outlineLevel="1" x14ac:dyDescent="0.2">
      <c r="A796" s="219"/>
      <c r="B796" s="220"/>
      <c r="C796" s="261" t="s">
        <v>236</v>
      </c>
      <c r="D796" s="253"/>
      <c r="E796" s="254">
        <v>70.739999999999995</v>
      </c>
      <c r="F796" s="223"/>
      <c r="G796" s="223"/>
      <c r="H796" s="223"/>
      <c r="I796" s="223"/>
      <c r="J796" s="223"/>
      <c r="K796" s="223"/>
      <c r="L796" s="223"/>
      <c r="M796" s="223"/>
      <c r="N796" s="222"/>
      <c r="O796" s="222"/>
      <c r="P796" s="222"/>
      <c r="Q796" s="222"/>
      <c r="R796" s="223"/>
      <c r="S796" s="223"/>
      <c r="T796" s="223"/>
      <c r="U796" s="223"/>
      <c r="V796" s="223"/>
      <c r="W796" s="223"/>
      <c r="X796" s="223"/>
      <c r="Y796" s="212"/>
      <c r="Z796" s="212"/>
      <c r="AA796" s="212"/>
      <c r="AB796" s="212"/>
      <c r="AC796" s="212"/>
      <c r="AD796" s="212"/>
      <c r="AE796" s="212"/>
      <c r="AF796" s="212"/>
      <c r="AG796" s="212" t="s">
        <v>172</v>
      </c>
      <c r="AH796" s="212">
        <v>0</v>
      </c>
      <c r="AI796" s="212"/>
      <c r="AJ796" s="212"/>
      <c r="AK796" s="212"/>
      <c r="AL796" s="212"/>
      <c r="AM796" s="212"/>
      <c r="AN796" s="212"/>
      <c r="AO796" s="212"/>
      <c r="AP796" s="212"/>
      <c r="AQ796" s="212"/>
      <c r="AR796" s="212"/>
      <c r="AS796" s="212"/>
      <c r="AT796" s="212"/>
      <c r="AU796" s="212"/>
      <c r="AV796" s="212"/>
      <c r="AW796" s="212"/>
      <c r="AX796" s="212"/>
      <c r="AY796" s="212"/>
      <c r="AZ796" s="212"/>
      <c r="BA796" s="212"/>
      <c r="BB796" s="212"/>
      <c r="BC796" s="212"/>
      <c r="BD796" s="212"/>
      <c r="BE796" s="212"/>
      <c r="BF796" s="212"/>
      <c r="BG796" s="212"/>
      <c r="BH796" s="212"/>
    </row>
    <row r="797" spans="1:60" outlineLevel="1" x14ac:dyDescent="0.2">
      <c r="A797" s="219"/>
      <c r="B797" s="220"/>
      <c r="C797" s="261" t="s">
        <v>182</v>
      </c>
      <c r="D797" s="253"/>
      <c r="E797" s="254"/>
      <c r="F797" s="223"/>
      <c r="G797" s="223"/>
      <c r="H797" s="223"/>
      <c r="I797" s="223"/>
      <c r="J797" s="223"/>
      <c r="K797" s="223"/>
      <c r="L797" s="223"/>
      <c r="M797" s="223"/>
      <c r="N797" s="222"/>
      <c r="O797" s="222"/>
      <c r="P797" s="222"/>
      <c r="Q797" s="222"/>
      <c r="R797" s="223"/>
      <c r="S797" s="223"/>
      <c r="T797" s="223"/>
      <c r="U797" s="223"/>
      <c r="V797" s="223"/>
      <c r="W797" s="223"/>
      <c r="X797" s="223"/>
      <c r="Y797" s="212"/>
      <c r="Z797" s="212"/>
      <c r="AA797" s="212"/>
      <c r="AB797" s="212"/>
      <c r="AC797" s="212"/>
      <c r="AD797" s="212"/>
      <c r="AE797" s="212"/>
      <c r="AF797" s="212"/>
      <c r="AG797" s="212" t="s">
        <v>172</v>
      </c>
      <c r="AH797" s="212">
        <v>0</v>
      </c>
      <c r="AI797" s="212"/>
      <c r="AJ797" s="212"/>
      <c r="AK797" s="212"/>
      <c r="AL797" s="212"/>
      <c r="AM797" s="212"/>
      <c r="AN797" s="212"/>
      <c r="AO797" s="212"/>
      <c r="AP797" s="212"/>
      <c r="AQ797" s="212"/>
      <c r="AR797" s="212"/>
      <c r="AS797" s="212"/>
      <c r="AT797" s="212"/>
      <c r="AU797" s="212"/>
      <c r="AV797" s="212"/>
      <c r="AW797" s="212"/>
      <c r="AX797" s="212"/>
      <c r="AY797" s="212"/>
      <c r="AZ797" s="212"/>
      <c r="BA797" s="212"/>
      <c r="BB797" s="212"/>
      <c r="BC797" s="212"/>
      <c r="BD797" s="212"/>
      <c r="BE797" s="212"/>
      <c r="BF797" s="212"/>
      <c r="BG797" s="212"/>
      <c r="BH797" s="212"/>
    </row>
    <row r="798" spans="1:60" outlineLevel="1" x14ac:dyDescent="0.2">
      <c r="A798" s="219"/>
      <c r="B798" s="220"/>
      <c r="C798" s="261" t="s">
        <v>237</v>
      </c>
      <c r="D798" s="253"/>
      <c r="E798" s="254">
        <v>-3.1520000000000001</v>
      </c>
      <c r="F798" s="223"/>
      <c r="G798" s="223"/>
      <c r="H798" s="223"/>
      <c r="I798" s="223"/>
      <c r="J798" s="223"/>
      <c r="K798" s="223"/>
      <c r="L798" s="223"/>
      <c r="M798" s="223"/>
      <c r="N798" s="222"/>
      <c r="O798" s="222"/>
      <c r="P798" s="222"/>
      <c r="Q798" s="222"/>
      <c r="R798" s="223"/>
      <c r="S798" s="223"/>
      <c r="T798" s="223"/>
      <c r="U798" s="223"/>
      <c r="V798" s="223"/>
      <c r="W798" s="223"/>
      <c r="X798" s="223"/>
      <c r="Y798" s="212"/>
      <c r="Z798" s="212"/>
      <c r="AA798" s="212"/>
      <c r="AB798" s="212"/>
      <c r="AC798" s="212"/>
      <c r="AD798" s="212"/>
      <c r="AE798" s="212"/>
      <c r="AF798" s="212"/>
      <c r="AG798" s="212" t="s">
        <v>172</v>
      </c>
      <c r="AH798" s="212">
        <v>0</v>
      </c>
      <c r="AI798" s="212"/>
      <c r="AJ798" s="212"/>
      <c r="AK798" s="212"/>
      <c r="AL798" s="212"/>
      <c r="AM798" s="212"/>
      <c r="AN798" s="212"/>
      <c r="AO798" s="212"/>
      <c r="AP798" s="212"/>
      <c r="AQ798" s="212"/>
      <c r="AR798" s="212"/>
      <c r="AS798" s="212"/>
      <c r="AT798" s="212"/>
      <c r="AU798" s="212"/>
      <c r="AV798" s="212"/>
      <c r="AW798" s="212"/>
      <c r="AX798" s="212"/>
      <c r="AY798" s="212"/>
      <c r="AZ798" s="212"/>
      <c r="BA798" s="212"/>
      <c r="BB798" s="212"/>
      <c r="BC798" s="212"/>
      <c r="BD798" s="212"/>
      <c r="BE798" s="212"/>
      <c r="BF798" s="212"/>
      <c r="BG798" s="212"/>
      <c r="BH798" s="212"/>
    </row>
    <row r="799" spans="1:60" outlineLevel="1" x14ac:dyDescent="0.2">
      <c r="A799" s="219"/>
      <c r="B799" s="220"/>
      <c r="C799" s="261" t="s">
        <v>238</v>
      </c>
      <c r="D799" s="253"/>
      <c r="E799" s="254">
        <v>-3.1520000000000001</v>
      </c>
      <c r="F799" s="223"/>
      <c r="G799" s="223"/>
      <c r="H799" s="223"/>
      <c r="I799" s="223"/>
      <c r="J799" s="223"/>
      <c r="K799" s="223"/>
      <c r="L799" s="223"/>
      <c r="M799" s="223"/>
      <c r="N799" s="222"/>
      <c r="O799" s="222"/>
      <c r="P799" s="222"/>
      <c r="Q799" s="222"/>
      <c r="R799" s="223"/>
      <c r="S799" s="223"/>
      <c r="T799" s="223"/>
      <c r="U799" s="223"/>
      <c r="V799" s="223"/>
      <c r="W799" s="223"/>
      <c r="X799" s="223"/>
      <c r="Y799" s="212"/>
      <c r="Z799" s="212"/>
      <c r="AA799" s="212"/>
      <c r="AB799" s="212"/>
      <c r="AC799" s="212"/>
      <c r="AD799" s="212"/>
      <c r="AE799" s="212"/>
      <c r="AF799" s="212"/>
      <c r="AG799" s="212" t="s">
        <v>172</v>
      </c>
      <c r="AH799" s="212">
        <v>0</v>
      </c>
      <c r="AI799" s="212"/>
      <c r="AJ799" s="212"/>
      <c r="AK799" s="212"/>
      <c r="AL799" s="212"/>
      <c r="AM799" s="212"/>
      <c r="AN799" s="212"/>
      <c r="AO799" s="212"/>
      <c r="AP799" s="212"/>
      <c r="AQ799" s="212"/>
      <c r="AR799" s="212"/>
      <c r="AS799" s="212"/>
      <c r="AT799" s="212"/>
      <c r="AU799" s="212"/>
      <c r="AV799" s="212"/>
      <c r="AW799" s="212"/>
      <c r="AX799" s="212"/>
      <c r="AY799" s="212"/>
      <c r="AZ799" s="212"/>
      <c r="BA799" s="212"/>
      <c r="BB799" s="212"/>
      <c r="BC799" s="212"/>
      <c r="BD799" s="212"/>
      <c r="BE799" s="212"/>
      <c r="BF799" s="212"/>
      <c r="BG799" s="212"/>
      <c r="BH799" s="212"/>
    </row>
    <row r="800" spans="1:60" outlineLevel="1" x14ac:dyDescent="0.2">
      <c r="A800" s="219"/>
      <c r="B800" s="220"/>
      <c r="C800" s="261" t="s">
        <v>239</v>
      </c>
      <c r="D800" s="253"/>
      <c r="E800" s="254">
        <v>-7.54</v>
      </c>
      <c r="F800" s="223"/>
      <c r="G800" s="223"/>
      <c r="H800" s="223"/>
      <c r="I800" s="223"/>
      <c r="J800" s="223"/>
      <c r="K800" s="223"/>
      <c r="L800" s="223"/>
      <c r="M800" s="223"/>
      <c r="N800" s="222"/>
      <c r="O800" s="222"/>
      <c r="P800" s="222"/>
      <c r="Q800" s="222"/>
      <c r="R800" s="223"/>
      <c r="S800" s="223"/>
      <c r="T800" s="223"/>
      <c r="U800" s="223"/>
      <c r="V800" s="223"/>
      <c r="W800" s="223"/>
      <c r="X800" s="223"/>
      <c r="Y800" s="212"/>
      <c r="Z800" s="212"/>
      <c r="AA800" s="212"/>
      <c r="AB800" s="212"/>
      <c r="AC800" s="212"/>
      <c r="AD800" s="212"/>
      <c r="AE800" s="212"/>
      <c r="AF800" s="212"/>
      <c r="AG800" s="212" t="s">
        <v>172</v>
      </c>
      <c r="AH800" s="212">
        <v>0</v>
      </c>
      <c r="AI800" s="212"/>
      <c r="AJ800" s="212"/>
      <c r="AK800" s="212"/>
      <c r="AL800" s="212"/>
      <c r="AM800" s="212"/>
      <c r="AN800" s="212"/>
      <c r="AO800" s="212"/>
      <c r="AP800" s="212"/>
      <c r="AQ800" s="212"/>
      <c r="AR800" s="212"/>
      <c r="AS800" s="212"/>
      <c r="AT800" s="212"/>
      <c r="AU800" s="212"/>
      <c r="AV800" s="212"/>
      <c r="AW800" s="212"/>
      <c r="AX800" s="212"/>
      <c r="AY800" s="212"/>
      <c r="AZ800" s="212"/>
      <c r="BA800" s="212"/>
      <c r="BB800" s="212"/>
      <c r="BC800" s="212"/>
      <c r="BD800" s="212"/>
      <c r="BE800" s="212"/>
      <c r="BF800" s="212"/>
      <c r="BG800" s="212"/>
      <c r="BH800" s="212"/>
    </row>
    <row r="801" spans="1:60" outlineLevel="1" x14ac:dyDescent="0.2">
      <c r="A801" s="219"/>
      <c r="B801" s="220"/>
      <c r="C801" s="261" t="s">
        <v>240</v>
      </c>
      <c r="D801" s="253"/>
      <c r="E801" s="254"/>
      <c r="F801" s="223"/>
      <c r="G801" s="223"/>
      <c r="H801" s="223"/>
      <c r="I801" s="223"/>
      <c r="J801" s="223"/>
      <c r="K801" s="223"/>
      <c r="L801" s="223"/>
      <c r="M801" s="223"/>
      <c r="N801" s="222"/>
      <c r="O801" s="222"/>
      <c r="P801" s="222"/>
      <c r="Q801" s="222"/>
      <c r="R801" s="223"/>
      <c r="S801" s="223"/>
      <c r="T801" s="223"/>
      <c r="U801" s="223"/>
      <c r="V801" s="223"/>
      <c r="W801" s="223"/>
      <c r="X801" s="223"/>
      <c r="Y801" s="212"/>
      <c r="Z801" s="212"/>
      <c r="AA801" s="212"/>
      <c r="AB801" s="212"/>
      <c r="AC801" s="212"/>
      <c r="AD801" s="212"/>
      <c r="AE801" s="212"/>
      <c r="AF801" s="212"/>
      <c r="AG801" s="212" t="s">
        <v>172</v>
      </c>
      <c r="AH801" s="212">
        <v>0</v>
      </c>
      <c r="AI801" s="212"/>
      <c r="AJ801" s="212"/>
      <c r="AK801" s="212"/>
      <c r="AL801" s="212"/>
      <c r="AM801" s="212"/>
      <c r="AN801" s="212"/>
      <c r="AO801" s="212"/>
      <c r="AP801" s="212"/>
      <c r="AQ801" s="212"/>
      <c r="AR801" s="212"/>
      <c r="AS801" s="212"/>
      <c r="AT801" s="212"/>
      <c r="AU801" s="212"/>
      <c r="AV801" s="212"/>
      <c r="AW801" s="212"/>
      <c r="AX801" s="212"/>
      <c r="AY801" s="212"/>
      <c r="AZ801" s="212"/>
      <c r="BA801" s="212"/>
      <c r="BB801" s="212"/>
      <c r="BC801" s="212"/>
      <c r="BD801" s="212"/>
      <c r="BE801" s="212"/>
      <c r="BF801" s="212"/>
      <c r="BG801" s="212"/>
      <c r="BH801" s="212"/>
    </row>
    <row r="802" spans="1:60" outlineLevel="1" x14ac:dyDescent="0.2">
      <c r="A802" s="219"/>
      <c r="B802" s="220"/>
      <c r="C802" s="261" t="s">
        <v>241</v>
      </c>
      <c r="D802" s="253"/>
      <c r="E802" s="254">
        <v>20.52</v>
      </c>
      <c r="F802" s="223"/>
      <c r="G802" s="223"/>
      <c r="H802" s="223"/>
      <c r="I802" s="223"/>
      <c r="J802" s="223"/>
      <c r="K802" s="223"/>
      <c r="L802" s="223"/>
      <c r="M802" s="223"/>
      <c r="N802" s="222"/>
      <c r="O802" s="222"/>
      <c r="P802" s="222"/>
      <c r="Q802" s="222"/>
      <c r="R802" s="223"/>
      <c r="S802" s="223"/>
      <c r="T802" s="223"/>
      <c r="U802" s="223"/>
      <c r="V802" s="223"/>
      <c r="W802" s="223"/>
      <c r="X802" s="223"/>
      <c r="Y802" s="212"/>
      <c r="Z802" s="212"/>
      <c r="AA802" s="212"/>
      <c r="AB802" s="212"/>
      <c r="AC802" s="212"/>
      <c r="AD802" s="212"/>
      <c r="AE802" s="212"/>
      <c r="AF802" s="212"/>
      <c r="AG802" s="212" t="s">
        <v>172</v>
      </c>
      <c r="AH802" s="212">
        <v>0</v>
      </c>
      <c r="AI802" s="212"/>
      <c r="AJ802" s="212"/>
      <c r="AK802" s="212"/>
      <c r="AL802" s="212"/>
      <c r="AM802" s="212"/>
      <c r="AN802" s="212"/>
      <c r="AO802" s="212"/>
      <c r="AP802" s="212"/>
      <c r="AQ802" s="212"/>
      <c r="AR802" s="212"/>
      <c r="AS802" s="212"/>
      <c r="AT802" s="212"/>
      <c r="AU802" s="212"/>
      <c r="AV802" s="212"/>
      <c r="AW802" s="212"/>
      <c r="AX802" s="212"/>
      <c r="AY802" s="212"/>
      <c r="AZ802" s="212"/>
      <c r="BA802" s="212"/>
      <c r="BB802" s="212"/>
      <c r="BC802" s="212"/>
      <c r="BD802" s="212"/>
      <c r="BE802" s="212"/>
      <c r="BF802" s="212"/>
      <c r="BG802" s="212"/>
      <c r="BH802" s="212"/>
    </row>
    <row r="803" spans="1:60" outlineLevel="1" x14ac:dyDescent="0.2">
      <c r="A803" s="219"/>
      <c r="B803" s="220"/>
      <c r="C803" s="261" t="s">
        <v>182</v>
      </c>
      <c r="D803" s="253"/>
      <c r="E803" s="254"/>
      <c r="F803" s="223"/>
      <c r="G803" s="223"/>
      <c r="H803" s="223"/>
      <c r="I803" s="223"/>
      <c r="J803" s="223"/>
      <c r="K803" s="223"/>
      <c r="L803" s="223"/>
      <c r="M803" s="223"/>
      <c r="N803" s="222"/>
      <c r="O803" s="222"/>
      <c r="P803" s="222"/>
      <c r="Q803" s="222"/>
      <c r="R803" s="223"/>
      <c r="S803" s="223"/>
      <c r="T803" s="223"/>
      <c r="U803" s="223"/>
      <c r="V803" s="223"/>
      <c r="W803" s="223"/>
      <c r="X803" s="223"/>
      <c r="Y803" s="212"/>
      <c r="Z803" s="212"/>
      <c r="AA803" s="212"/>
      <c r="AB803" s="212"/>
      <c r="AC803" s="212"/>
      <c r="AD803" s="212"/>
      <c r="AE803" s="212"/>
      <c r="AF803" s="212"/>
      <c r="AG803" s="212" t="s">
        <v>172</v>
      </c>
      <c r="AH803" s="212">
        <v>0</v>
      </c>
      <c r="AI803" s="212"/>
      <c r="AJ803" s="212"/>
      <c r="AK803" s="212"/>
      <c r="AL803" s="212"/>
      <c r="AM803" s="212"/>
      <c r="AN803" s="212"/>
      <c r="AO803" s="212"/>
      <c r="AP803" s="212"/>
      <c r="AQ803" s="212"/>
      <c r="AR803" s="212"/>
      <c r="AS803" s="212"/>
      <c r="AT803" s="212"/>
      <c r="AU803" s="212"/>
      <c r="AV803" s="212"/>
      <c r="AW803" s="212"/>
      <c r="AX803" s="212"/>
      <c r="AY803" s="212"/>
      <c r="AZ803" s="212"/>
      <c r="BA803" s="212"/>
      <c r="BB803" s="212"/>
      <c r="BC803" s="212"/>
      <c r="BD803" s="212"/>
      <c r="BE803" s="212"/>
      <c r="BF803" s="212"/>
      <c r="BG803" s="212"/>
      <c r="BH803" s="212"/>
    </row>
    <row r="804" spans="1:60" outlineLevel="1" x14ac:dyDescent="0.2">
      <c r="A804" s="219"/>
      <c r="B804" s="220"/>
      <c r="C804" s="261" t="s">
        <v>242</v>
      </c>
      <c r="D804" s="253"/>
      <c r="E804" s="254">
        <v>-6.3040000000000003</v>
      </c>
      <c r="F804" s="223"/>
      <c r="G804" s="223"/>
      <c r="H804" s="223"/>
      <c r="I804" s="223"/>
      <c r="J804" s="223"/>
      <c r="K804" s="223"/>
      <c r="L804" s="223"/>
      <c r="M804" s="223"/>
      <c r="N804" s="222"/>
      <c r="O804" s="222"/>
      <c r="P804" s="222"/>
      <c r="Q804" s="222"/>
      <c r="R804" s="223"/>
      <c r="S804" s="223"/>
      <c r="T804" s="223"/>
      <c r="U804" s="223"/>
      <c r="V804" s="223"/>
      <c r="W804" s="223"/>
      <c r="X804" s="223"/>
      <c r="Y804" s="212"/>
      <c r="Z804" s="212"/>
      <c r="AA804" s="212"/>
      <c r="AB804" s="212"/>
      <c r="AC804" s="212"/>
      <c r="AD804" s="212"/>
      <c r="AE804" s="212"/>
      <c r="AF804" s="212"/>
      <c r="AG804" s="212" t="s">
        <v>172</v>
      </c>
      <c r="AH804" s="212">
        <v>0</v>
      </c>
      <c r="AI804" s="212"/>
      <c r="AJ804" s="212"/>
      <c r="AK804" s="212"/>
      <c r="AL804" s="212"/>
      <c r="AM804" s="212"/>
      <c r="AN804" s="212"/>
      <c r="AO804" s="212"/>
      <c r="AP804" s="212"/>
      <c r="AQ804" s="212"/>
      <c r="AR804" s="212"/>
      <c r="AS804" s="212"/>
      <c r="AT804" s="212"/>
      <c r="AU804" s="212"/>
      <c r="AV804" s="212"/>
      <c r="AW804" s="212"/>
      <c r="AX804" s="212"/>
      <c r="AY804" s="212"/>
      <c r="AZ804" s="212"/>
      <c r="BA804" s="212"/>
      <c r="BB804" s="212"/>
      <c r="BC804" s="212"/>
      <c r="BD804" s="212"/>
      <c r="BE804" s="212"/>
      <c r="BF804" s="212"/>
      <c r="BG804" s="212"/>
      <c r="BH804" s="212"/>
    </row>
    <row r="805" spans="1:60" outlineLevel="1" x14ac:dyDescent="0.2">
      <c r="A805" s="219"/>
      <c r="B805" s="220"/>
      <c r="C805" s="261" t="s">
        <v>243</v>
      </c>
      <c r="D805" s="253"/>
      <c r="E805" s="254"/>
      <c r="F805" s="223"/>
      <c r="G805" s="223"/>
      <c r="H805" s="223"/>
      <c r="I805" s="223"/>
      <c r="J805" s="223"/>
      <c r="K805" s="223"/>
      <c r="L805" s="223"/>
      <c r="M805" s="223"/>
      <c r="N805" s="222"/>
      <c r="O805" s="222"/>
      <c r="P805" s="222"/>
      <c r="Q805" s="222"/>
      <c r="R805" s="223"/>
      <c r="S805" s="223"/>
      <c r="T805" s="223"/>
      <c r="U805" s="223"/>
      <c r="V805" s="223"/>
      <c r="W805" s="223"/>
      <c r="X805" s="223"/>
      <c r="Y805" s="212"/>
      <c r="Z805" s="212"/>
      <c r="AA805" s="212"/>
      <c r="AB805" s="212"/>
      <c r="AC805" s="212"/>
      <c r="AD805" s="212"/>
      <c r="AE805" s="212"/>
      <c r="AF805" s="212"/>
      <c r="AG805" s="212" t="s">
        <v>172</v>
      </c>
      <c r="AH805" s="212">
        <v>0</v>
      </c>
      <c r="AI805" s="212"/>
      <c r="AJ805" s="212"/>
      <c r="AK805" s="212"/>
      <c r="AL805" s="212"/>
      <c r="AM805" s="212"/>
      <c r="AN805" s="212"/>
      <c r="AO805" s="212"/>
      <c r="AP805" s="212"/>
      <c r="AQ805" s="212"/>
      <c r="AR805" s="212"/>
      <c r="AS805" s="212"/>
      <c r="AT805" s="212"/>
      <c r="AU805" s="212"/>
      <c r="AV805" s="212"/>
      <c r="AW805" s="212"/>
      <c r="AX805" s="212"/>
      <c r="AY805" s="212"/>
      <c r="AZ805" s="212"/>
      <c r="BA805" s="212"/>
      <c r="BB805" s="212"/>
      <c r="BC805" s="212"/>
      <c r="BD805" s="212"/>
      <c r="BE805" s="212"/>
      <c r="BF805" s="212"/>
      <c r="BG805" s="212"/>
      <c r="BH805" s="212"/>
    </row>
    <row r="806" spans="1:60" outlineLevel="1" x14ac:dyDescent="0.2">
      <c r="A806" s="219"/>
      <c r="B806" s="220"/>
      <c r="C806" s="261" t="s">
        <v>244</v>
      </c>
      <c r="D806" s="253"/>
      <c r="E806" s="254">
        <v>49.0428</v>
      </c>
      <c r="F806" s="223"/>
      <c r="G806" s="223"/>
      <c r="H806" s="223"/>
      <c r="I806" s="223"/>
      <c r="J806" s="223"/>
      <c r="K806" s="223"/>
      <c r="L806" s="223"/>
      <c r="M806" s="223"/>
      <c r="N806" s="222"/>
      <c r="O806" s="222"/>
      <c r="P806" s="222"/>
      <c r="Q806" s="222"/>
      <c r="R806" s="223"/>
      <c r="S806" s="223"/>
      <c r="T806" s="223"/>
      <c r="U806" s="223"/>
      <c r="V806" s="223"/>
      <c r="W806" s="223"/>
      <c r="X806" s="223"/>
      <c r="Y806" s="212"/>
      <c r="Z806" s="212"/>
      <c r="AA806" s="212"/>
      <c r="AB806" s="212"/>
      <c r="AC806" s="212"/>
      <c r="AD806" s="212"/>
      <c r="AE806" s="212"/>
      <c r="AF806" s="212"/>
      <c r="AG806" s="212" t="s">
        <v>172</v>
      </c>
      <c r="AH806" s="212">
        <v>0</v>
      </c>
      <c r="AI806" s="212"/>
      <c r="AJ806" s="212"/>
      <c r="AK806" s="212"/>
      <c r="AL806" s="212"/>
      <c r="AM806" s="212"/>
      <c r="AN806" s="212"/>
      <c r="AO806" s="212"/>
      <c r="AP806" s="212"/>
      <c r="AQ806" s="212"/>
      <c r="AR806" s="212"/>
      <c r="AS806" s="212"/>
      <c r="AT806" s="212"/>
      <c r="AU806" s="212"/>
      <c r="AV806" s="212"/>
      <c r="AW806" s="212"/>
      <c r="AX806" s="212"/>
      <c r="AY806" s="212"/>
      <c r="AZ806" s="212"/>
      <c r="BA806" s="212"/>
      <c r="BB806" s="212"/>
      <c r="BC806" s="212"/>
      <c r="BD806" s="212"/>
      <c r="BE806" s="212"/>
      <c r="BF806" s="212"/>
      <c r="BG806" s="212"/>
      <c r="BH806" s="212"/>
    </row>
    <row r="807" spans="1:60" outlineLevel="1" x14ac:dyDescent="0.2">
      <c r="A807" s="219"/>
      <c r="B807" s="220"/>
      <c r="C807" s="261" t="s">
        <v>182</v>
      </c>
      <c r="D807" s="253"/>
      <c r="E807" s="254"/>
      <c r="F807" s="223"/>
      <c r="G807" s="223"/>
      <c r="H807" s="223"/>
      <c r="I807" s="223"/>
      <c r="J807" s="223"/>
      <c r="K807" s="223"/>
      <c r="L807" s="223"/>
      <c r="M807" s="223"/>
      <c r="N807" s="222"/>
      <c r="O807" s="222"/>
      <c r="P807" s="222"/>
      <c r="Q807" s="222"/>
      <c r="R807" s="223"/>
      <c r="S807" s="223"/>
      <c r="T807" s="223"/>
      <c r="U807" s="223"/>
      <c r="V807" s="223"/>
      <c r="W807" s="223"/>
      <c r="X807" s="223"/>
      <c r="Y807" s="212"/>
      <c r="Z807" s="212"/>
      <c r="AA807" s="212"/>
      <c r="AB807" s="212"/>
      <c r="AC807" s="212"/>
      <c r="AD807" s="212"/>
      <c r="AE807" s="212"/>
      <c r="AF807" s="212"/>
      <c r="AG807" s="212" t="s">
        <v>172</v>
      </c>
      <c r="AH807" s="212">
        <v>0</v>
      </c>
      <c r="AI807" s="212"/>
      <c r="AJ807" s="212"/>
      <c r="AK807" s="212"/>
      <c r="AL807" s="212"/>
      <c r="AM807" s="212"/>
      <c r="AN807" s="212"/>
      <c r="AO807" s="212"/>
      <c r="AP807" s="212"/>
      <c r="AQ807" s="212"/>
      <c r="AR807" s="212"/>
      <c r="AS807" s="212"/>
      <c r="AT807" s="212"/>
      <c r="AU807" s="212"/>
      <c r="AV807" s="212"/>
      <c r="AW807" s="212"/>
      <c r="AX807" s="212"/>
      <c r="AY807" s="212"/>
      <c r="AZ807" s="212"/>
      <c r="BA807" s="212"/>
      <c r="BB807" s="212"/>
      <c r="BC807" s="212"/>
      <c r="BD807" s="212"/>
      <c r="BE807" s="212"/>
      <c r="BF807" s="212"/>
      <c r="BG807" s="212"/>
      <c r="BH807" s="212"/>
    </row>
    <row r="808" spans="1:60" outlineLevel="1" x14ac:dyDescent="0.2">
      <c r="A808" s="219"/>
      <c r="B808" s="220"/>
      <c r="C808" s="261" t="s">
        <v>238</v>
      </c>
      <c r="D808" s="253"/>
      <c r="E808" s="254">
        <v>-3.1520000000000001</v>
      </c>
      <c r="F808" s="223"/>
      <c r="G808" s="223"/>
      <c r="H808" s="223"/>
      <c r="I808" s="223"/>
      <c r="J808" s="223"/>
      <c r="K808" s="223"/>
      <c r="L808" s="223"/>
      <c r="M808" s="223"/>
      <c r="N808" s="222"/>
      <c r="O808" s="222"/>
      <c r="P808" s="222"/>
      <c r="Q808" s="222"/>
      <c r="R808" s="223"/>
      <c r="S808" s="223"/>
      <c r="T808" s="223"/>
      <c r="U808" s="223"/>
      <c r="V808" s="223"/>
      <c r="W808" s="223"/>
      <c r="X808" s="223"/>
      <c r="Y808" s="212"/>
      <c r="Z808" s="212"/>
      <c r="AA808" s="212"/>
      <c r="AB808" s="212"/>
      <c r="AC808" s="212"/>
      <c r="AD808" s="212"/>
      <c r="AE808" s="212"/>
      <c r="AF808" s="212"/>
      <c r="AG808" s="212" t="s">
        <v>172</v>
      </c>
      <c r="AH808" s="212">
        <v>0</v>
      </c>
      <c r="AI808" s="212"/>
      <c r="AJ808" s="212"/>
      <c r="AK808" s="212"/>
      <c r="AL808" s="212"/>
      <c r="AM808" s="212"/>
      <c r="AN808" s="212"/>
      <c r="AO808" s="212"/>
      <c r="AP808" s="212"/>
      <c r="AQ808" s="212"/>
      <c r="AR808" s="212"/>
      <c r="AS808" s="212"/>
      <c r="AT808" s="212"/>
      <c r="AU808" s="212"/>
      <c r="AV808" s="212"/>
      <c r="AW808" s="212"/>
      <c r="AX808" s="212"/>
      <c r="AY808" s="212"/>
      <c r="AZ808" s="212"/>
      <c r="BA808" s="212"/>
      <c r="BB808" s="212"/>
      <c r="BC808" s="212"/>
      <c r="BD808" s="212"/>
      <c r="BE808" s="212"/>
      <c r="BF808" s="212"/>
      <c r="BG808" s="212"/>
      <c r="BH808" s="212"/>
    </row>
    <row r="809" spans="1:60" outlineLevel="1" x14ac:dyDescent="0.2">
      <c r="A809" s="219"/>
      <c r="B809" s="220"/>
      <c r="C809" s="261" t="s">
        <v>245</v>
      </c>
      <c r="D809" s="253"/>
      <c r="E809" s="254">
        <v>-3.77</v>
      </c>
      <c r="F809" s="223"/>
      <c r="G809" s="223"/>
      <c r="H809" s="223"/>
      <c r="I809" s="223"/>
      <c r="J809" s="223"/>
      <c r="K809" s="223"/>
      <c r="L809" s="223"/>
      <c r="M809" s="223"/>
      <c r="N809" s="222"/>
      <c r="O809" s="222"/>
      <c r="P809" s="222"/>
      <c r="Q809" s="222"/>
      <c r="R809" s="223"/>
      <c r="S809" s="223"/>
      <c r="T809" s="223"/>
      <c r="U809" s="223"/>
      <c r="V809" s="223"/>
      <c r="W809" s="223"/>
      <c r="X809" s="223"/>
      <c r="Y809" s="212"/>
      <c r="Z809" s="212"/>
      <c r="AA809" s="212"/>
      <c r="AB809" s="212"/>
      <c r="AC809" s="212"/>
      <c r="AD809" s="212"/>
      <c r="AE809" s="212"/>
      <c r="AF809" s="212"/>
      <c r="AG809" s="212" t="s">
        <v>172</v>
      </c>
      <c r="AH809" s="212">
        <v>0</v>
      </c>
      <c r="AI809" s="212"/>
      <c r="AJ809" s="212"/>
      <c r="AK809" s="212"/>
      <c r="AL809" s="212"/>
      <c r="AM809" s="212"/>
      <c r="AN809" s="212"/>
      <c r="AO809" s="212"/>
      <c r="AP809" s="212"/>
      <c r="AQ809" s="212"/>
      <c r="AR809" s="212"/>
      <c r="AS809" s="212"/>
      <c r="AT809" s="212"/>
      <c r="AU809" s="212"/>
      <c r="AV809" s="212"/>
      <c r="AW809" s="212"/>
      <c r="AX809" s="212"/>
      <c r="AY809" s="212"/>
      <c r="AZ809" s="212"/>
      <c r="BA809" s="212"/>
      <c r="BB809" s="212"/>
      <c r="BC809" s="212"/>
      <c r="BD809" s="212"/>
      <c r="BE809" s="212"/>
      <c r="BF809" s="212"/>
      <c r="BG809" s="212"/>
      <c r="BH809" s="212"/>
    </row>
    <row r="810" spans="1:60" outlineLevel="1" x14ac:dyDescent="0.2">
      <c r="A810" s="219"/>
      <c r="B810" s="220"/>
      <c r="C810" s="261" t="s">
        <v>246</v>
      </c>
      <c r="D810" s="253"/>
      <c r="E810" s="254"/>
      <c r="F810" s="223"/>
      <c r="G810" s="223"/>
      <c r="H810" s="223"/>
      <c r="I810" s="223"/>
      <c r="J810" s="223"/>
      <c r="K810" s="223"/>
      <c r="L810" s="223"/>
      <c r="M810" s="223"/>
      <c r="N810" s="222"/>
      <c r="O810" s="222"/>
      <c r="P810" s="222"/>
      <c r="Q810" s="222"/>
      <c r="R810" s="223"/>
      <c r="S810" s="223"/>
      <c r="T810" s="223"/>
      <c r="U810" s="223"/>
      <c r="V810" s="223"/>
      <c r="W810" s="223"/>
      <c r="X810" s="223"/>
      <c r="Y810" s="212"/>
      <c r="Z810" s="212"/>
      <c r="AA810" s="212"/>
      <c r="AB810" s="212"/>
      <c r="AC810" s="212"/>
      <c r="AD810" s="212"/>
      <c r="AE810" s="212"/>
      <c r="AF810" s="212"/>
      <c r="AG810" s="212" t="s">
        <v>172</v>
      </c>
      <c r="AH810" s="212">
        <v>0</v>
      </c>
      <c r="AI810" s="212"/>
      <c r="AJ810" s="212"/>
      <c r="AK810" s="212"/>
      <c r="AL810" s="212"/>
      <c r="AM810" s="212"/>
      <c r="AN810" s="212"/>
      <c r="AO810" s="212"/>
      <c r="AP810" s="212"/>
      <c r="AQ810" s="212"/>
      <c r="AR810" s="212"/>
      <c r="AS810" s="212"/>
      <c r="AT810" s="212"/>
      <c r="AU810" s="212"/>
      <c r="AV810" s="212"/>
      <c r="AW810" s="212"/>
      <c r="AX810" s="212"/>
      <c r="AY810" s="212"/>
      <c r="AZ810" s="212"/>
      <c r="BA810" s="212"/>
      <c r="BB810" s="212"/>
      <c r="BC810" s="212"/>
      <c r="BD810" s="212"/>
      <c r="BE810" s="212"/>
      <c r="BF810" s="212"/>
      <c r="BG810" s="212"/>
      <c r="BH810" s="212"/>
    </row>
    <row r="811" spans="1:60" outlineLevel="1" x14ac:dyDescent="0.2">
      <c r="A811" s="219"/>
      <c r="B811" s="220"/>
      <c r="C811" s="261" t="s">
        <v>247</v>
      </c>
      <c r="D811" s="253"/>
      <c r="E811" s="254">
        <v>20.395199999999999</v>
      </c>
      <c r="F811" s="223"/>
      <c r="G811" s="223"/>
      <c r="H811" s="223"/>
      <c r="I811" s="223"/>
      <c r="J811" s="223"/>
      <c r="K811" s="223"/>
      <c r="L811" s="223"/>
      <c r="M811" s="223"/>
      <c r="N811" s="222"/>
      <c r="O811" s="222"/>
      <c r="P811" s="222"/>
      <c r="Q811" s="222"/>
      <c r="R811" s="223"/>
      <c r="S811" s="223"/>
      <c r="T811" s="223"/>
      <c r="U811" s="223"/>
      <c r="V811" s="223"/>
      <c r="W811" s="223"/>
      <c r="X811" s="223"/>
      <c r="Y811" s="212"/>
      <c r="Z811" s="212"/>
      <c r="AA811" s="212"/>
      <c r="AB811" s="212"/>
      <c r="AC811" s="212"/>
      <c r="AD811" s="212"/>
      <c r="AE811" s="212"/>
      <c r="AF811" s="212"/>
      <c r="AG811" s="212" t="s">
        <v>172</v>
      </c>
      <c r="AH811" s="212">
        <v>0</v>
      </c>
      <c r="AI811" s="212"/>
      <c r="AJ811" s="212"/>
      <c r="AK811" s="212"/>
      <c r="AL811" s="212"/>
      <c r="AM811" s="212"/>
      <c r="AN811" s="212"/>
      <c r="AO811" s="212"/>
      <c r="AP811" s="212"/>
      <c r="AQ811" s="212"/>
      <c r="AR811" s="212"/>
      <c r="AS811" s="212"/>
      <c r="AT811" s="212"/>
      <c r="AU811" s="212"/>
      <c r="AV811" s="212"/>
      <c r="AW811" s="212"/>
      <c r="AX811" s="212"/>
      <c r="AY811" s="212"/>
      <c r="AZ811" s="212"/>
      <c r="BA811" s="212"/>
      <c r="BB811" s="212"/>
      <c r="BC811" s="212"/>
      <c r="BD811" s="212"/>
      <c r="BE811" s="212"/>
      <c r="BF811" s="212"/>
      <c r="BG811" s="212"/>
      <c r="BH811" s="212"/>
    </row>
    <row r="812" spans="1:60" outlineLevel="1" x14ac:dyDescent="0.2">
      <c r="A812" s="219"/>
      <c r="B812" s="220"/>
      <c r="C812" s="261" t="s">
        <v>248</v>
      </c>
      <c r="D812" s="253"/>
      <c r="E812" s="254"/>
      <c r="F812" s="223"/>
      <c r="G812" s="223"/>
      <c r="H812" s="223"/>
      <c r="I812" s="223"/>
      <c r="J812" s="223"/>
      <c r="K812" s="223"/>
      <c r="L812" s="223"/>
      <c r="M812" s="223"/>
      <c r="N812" s="222"/>
      <c r="O812" s="222"/>
      <c r="P812" s="222"/>
      <c r="Q812" s="222"/>
      <c r="R812" s="223"/>
      <c r="S812" s="223"/>
      <c r="T812" s="223"/>
      <c r="U812" s="223"/>
      <c r="V812" s="223"/>
      <c r="W812" s="223"/>
      <c r="X812" s="223"/>
      <c r="Y812" s="212"/>
      <c r="Z812" s="212"/>
      <c r="AA812" s="212"/>
      <c r="AB812" s="212"/>
      <c r="AC812" s="212"/>
      <c r="AD812" s="212"/>
      <c r="AE812" s="212"/>
      <c r="AF812" s="212"/>
      <c r="AG812" s="212" t="s">
        <v>172</v>
      </c>
      <c r="AH812" s="212">
        <v>0</v>
      </c>
      <c r="AI812" s="212"/>
      <c r="AJ812" s="212"/>
      <c r="AK812" s="212"/>
      <c r="AL812" s="212"/>
      <c r="AM812" s="212"/>
      <c r="AN812" s="212"/>
      <c r="AO812" s="212"/>
      <c r="AP812" s="212"/>
      <c r="AQ812" s="212"/>
      <c r="AR812" s="212"/>
      <c r="AS812" s="212"/>
      <c r="AT812" s="212"/>
      <c r="AU812" s="212"/>
      <c r="AV812" s="212"/>
      <c r="AW812" s="212"/>
      <c r="AX812" s="212"/>
      <c r="AY812" s="212"/>
      <c r="AZ812" s="212"/>
      <c r="BA812" s="212"/>
      <c r="BB812" s="212"/>
      <c r="BC812" s="212"/>
      <c r="BD812" s="212"/>
      <c r="BE812" s="212"/>
      <c r="BF812" s="212"/>
      <c r="BG812" s="212"/>
      <c r="BH812" s="212"/>
    </row>
    <row r="813" spans="1:60" outlineLevel="1" x14ac:dyDescent="0.2">
      <c r="A813" s="219"/>
      <c r="B813" s="220"/>
      <c r="C813" s="261" t="s">
        <v>249</v>
      </c>
      <c r="D813" s="253"/>
      <c r="E813" s="254">
        <v>28.177199999999999</v>
      </c>
      <c r="F813" s="223"/>
      <c r="G813" s="223"/>
      <c r="H813" s="223"/>
      <c r="I813" s="223"/>
      <c r="J813" s="223"/>
      <c r="K813" s="223"/>
      <c r="L813" s="223"/>
      <c r="M813" s="223"/>
      <c r="N813" s="222"/>
      <c r="O813" s="222"/>
      <c r="P813" s="222"/>
      <c r="Q813" s="222"/>
      <c r="R813" s="223"/>
      <c r="S813" s="223"/>
      <c r="T813" s="223"/>
      <c r="U813" s="223"/>
      <c r="V813" s="223"/>
      <c r="W813" s="223"/>
      <c r="X813" s="223"/>
      <c r="Y813" s="212"/>
      <c r="Z813" s="212"/>
      <c r="AA813" s="212"/>
      <c r="AB813" s="212"/>
      <c r="AC813" s="212"/>
      <c r="AD813" s="212"/>
      <c r="AE813" s="212"/>
      <c r="AF813" s="212"/>
      <c r="AG813" s="212" t="s">
        <v>172</v>
      </c>
      <c r="AH813" s="212">
        <v>0</v>
      </c>
      <c r="AI813" s="212"/>
      <c r="AJ813" s="212"/>
      <c r="AK813" s="212"/>
      <c r="AL813" s="212"/>
      <c r="AM813" s="212"/>
      <c r="AN813" s="212"/>
      <c r="AO813" s="212"/>
      <c r="AP813" s="212"/>
      <c r="AQ813" s="212"/>
      <c r="AR813" s="212"/>
      <c r="AS813" s="212"/>
      <c r="AT813" s="212"/>
      <c r="AU813" s="212"/>
      <c r="AV813" s="212"/>
      <c r="AW813" s="212"/>
      <c r="AX813" s="212"/>
      <c r="AY813" s="212"/>
      <c r="AZ813" s="212"/>
      <c r="BA813" s="212"/>
      <c r="BB813" s="212"/>
      <c r="BC813" s="212"/>
      <c r="BD813" s="212"/>
      <c r="BE813" s="212"/>
      <c r="BF813" s="212"/>
      <c r="BG813" s="212"/>
      <c r="BH813" s="212"/>
    </row>
    <row r="814" spans="1:60" outlineLevel="1" x14ac:dyDescent="0.2">
      <c r="A814" s="219"/>
      <c r="B814" s="220"/>
      <c r="C814" s="261" t="s">
        <v>182</v>
      </c>
      <c r="D814" s="253"/>
      <c r="E814" s="254"/>
      <c r="F814" s="223"/>
      <c r="G814" s="223"/>
      <c r="H814" s="223"/>
      <c r="I814" s="223"/>
      <c r="J814" s="223"/>
      <c r="K814" s="223"/>
      <c r="L814" s="223"/>
      <c r="M814" s="223"/>
      <c r="N814" s="222"/>
      <c r="O814" s="222"/>
      <c r="P814" s="222"/>
      <c r="Q814" s="222"/>
      <c r="R814" s="223"/>
      <c r="S814" s="223"/>
      <c r="T814" s="223"/>
      <c r="U814" s="223"/>
      <c r="V814" s="223"/>
      <c r="W814" s="223"/>
      <c r="X814" s="223"/>
      <c r="Y814" s="212"/>
      <c r="Z814" s="212"/>
      <c r="AA814" s="212"/>
      <c r="AB814" s="212"/>
      <c r="AC814" s="212"/>
      <c r="AD814" s="212"/>
      <c r="AE814" s="212"/>
      <c r="AF814" s="212"/>
      <c r="AG814" s="212" t="s">
        <v>172</v>
      </c>
      <c r="AH814" s="212">
        <v>0</v>
      </c>
      <c r="AI814" s="212"/>
      <c r="AJ814" s="212"/>
      <c r="AK814" s="212"/>
      <c r="AL814" s="212"/>
      <c r="AM814" s="212"/>
      <c r="AN814" s="212"/>
      <c r="AO814" s="212"/>
      <c r="AP814" s="212"/>
      <c r="AQ814" s="212"/>
      <c r="AR814" s="212"/>
      <c r="AS814" s="212"/>
      <c r="AT814" s="212"/>
      <c r="AU814" s="212"/>
      <c r="AV814" s="212"/>
      <c r="AW814" s="212"/>
      <c r="AX814" s="212"/>
      <c r="AY814" s="212"/>
      <c r="AZ814" s="212"/>
      <c r="BA814" s="212"/>
      <c r="BB814" s="212"/>
      <c r="BC814" s="212"/>
      <c r="BD814" s="212"/>
      <c r="BE814" s="212"/>
      <c r="BF814" s="212"/>
      <c r="BG814" s="212"/>
      <c r="BH814" s="212"/>
    </row>
    <row r="815" spans="1:60" outlineLevel="1" x14ac:dyDescent="0.2">
      <c r="A815" s="219"/>
      <c r="B815" s="220"/>
      <c r="C815" s="261" t="s">
        <v>238</v>
      </c>
      <c r="D815" s="253"/>
      <c r="E815" s="254">
        <v>-3.1520000000000001</v>
      </c>
      <c r="F815" s="223"/>
      <c r="G815" s="223"/>
      <c r="H815" s="223"/>
      <c r="I815" s="223"/>
      <c r="J815" s="223"/>
      <c r="K815" s="223"/>
      <c r="L815" s="223"/>
      <c r="M815" s="223"/>
      <c r="N815" s="222"/>
      <c r="O815" s="222"/>
      <c r="P815" s="222"/>
      <c r="Q815" s="222"/>
      <c r="R815" s="223"/>
      <c r="S815" s="223"/>
      <c r="T815" s="223"/>
      <c r="U815" s="223"/>
      <c r="V815" s="223"/>
      <c r="W815" s="223"/>
      <c r="X815" s="223"/>
      <c r="Y815" s="212"/>
      <c r="Z815" s="212"/>
      <c r="AA815" s="212"/>
      <c r="AB815" s="212"/>
      <c r="AC815" s="212"/>
      <c r="AD815" s="212"/>
      <c r="AE815" s="212"/>
      <c r="AF815" s="212"/>
      <c r="AG815" s="212" t="s">
        <v>172</v>
      </c>
      <c r="AH815" s="212">
        <v>0</v>
      </c>
      <c r="AI815" s="212"/>
      <c r="AJ815" s="212"/>
      <c r="AK815" s="212"/>
      <c r="AL815" s="212"/>
      <c r="AM815" s="212"/>
      <c r="AN815" s="212"/>
      <c r="AO815" s="212"/>
      <c r="AP815" s="212"/>
      <c r="AQ815" s="212"/>
      <c r="AR815" s="212"/>
      <c r="AS815" s="212"/>
      <c r="AT815" s="212"/>
      <c r="AU815" s="212"/>
      <c r="AV815" s="212"/>
      <c r="AW815" s="212"/>
      <c r="AX815" s="212"/>
      <c r="AY815" s="212"/>
      <c r="AZ815" s="212"/>
      <c r="BA815" s="212"/>
      <c r="BB815" s="212"/>
      <c r="BC815" s="212"/>
      <c r="BD815" s="212"/>
      <c r="BE815" s="212"/>
      <c r="BF815" s="212"/>
      <c r="BG815" s="212"/>
      <c r="BH815" s="212"/>
    </row>
    <row r="816" spans="1:60" outlineLevel="1" x14ac:dyDescent="0.2">
      <c r="A816" s="219"/>
      <c r="B816" s="220"/>
      <c r="C816" s="261" t="s">
        <v>250</v>
      </c>
      <c r="D816" s="253"/>
      <c r="E816" s="254"/>
      <c r="F816" s="223"/>
      <c r="G816" s="223"/>
      <c r="H816" s="223"/>
      <c r="I816" s="223"/>
      <c r="J816" s="223"/>
      <c r="K816" s="223"/>
      <c r="L816" s="223"/>
      <c r="M816" s="223"/>
      <c r="N816" s="222"/>
      <c r="O816" s="222"/>
      <c r="P816" s="222"/>
      <c r="Q816" s="222"/>
      <c r="R816" s="223"/>
      <c r="S816" s="223"/>
      <c r="T816" s="223"/>
      <c r="U816" s="223"/>
      <c r="V816" s="223"/>
      <c r="W816" s="223"/>
      <c r="X816" s="223"/>
      <c r="Y816" s="212"/>
      <c r="Z816" s="212"/>
      <c r="AA816" s="212"/>
      <c r="AB816" s="212"/>
      <c r="AC816" s="212"/>
      <c r="AD816" s="212"/>
      <c r="AE816" s="212"/>
      <c r="AF816" s="212"/>
      <c r="AG816" s="212" t="s">
        <v>172</v>
      </c>
      <c r="AH816" s="212">
        <v>0</v>
      </c>
      <c r="AI816" s="212"/>
      <c r="AJ816" s="212"/>
      <c r="AK816" s="212"/>
      <c r="AL816" s="212"/>
      <c r="AM816" s="212"/>
      <c r="AN816" s="212"/>
      <c r="AO816" s="212"/>
      <c r="AP816" s="212"/>
      <c r="AQ816" s="212"/>
      <c r="AR816" s="212"/>
      <c r="AS816" s="212"/>
      <c r="AT816" s="212"/>
      <c r="AU816" s="212"/>
      <c r="AV816" s="212"/>
      <c r="AW816" s="212"/>
      <c r="AX816" s="212"/>
      <c r="AY816" s="212"/>
      <c r="AZ816" s="212"/>
      <c r="BA816" s="212"/>
      <c r="BB816" s="212"/>
      <c r="BC816" s="212"/>
      <c r="BD816" s="212"/>
      <c r="BE816" s="212"/>
      <c r="BF816" s="212"/>
      <c r="BG816" s="212"/>
      <c r="BH816" s="212"/>
    </row>
    <row r="817" spans="1:60" outlineLevel="1" x14ac:dyDescent="0.2">
      <c r="A817" s="219"/>
      <c r="B817" s="220"/>
      <c r="C817" s="261" t="s">
        <v>251</v>
      </c>
      <c r="D817" s="253"/>
      <c r="E817" s="254">
        <v>24.3</v>
      </c>
      <c r="F817" s="223"/>
      <c r="G817" s="223"/>
      <c r="H817" s="223"/>
      <c r="I817" s="223"/>
      <c r="J817" s="223"/>
      <c r="K817" s="223"/>
      <c r="L817" s="223"/>
      <c r="M817" s="223"/>
      <c r="N817" s="222"/>
      <c r="O817" s="222"/>
      <c r="P817" s="222"/>
      <c r="Q817" s="222"/>
      <c r="R817" s="223"/>
      <c r="S817" s="223"/>
      <c r="T817" s="223"/>
      <c r="U817" s="223"/>
      <c r="V817" s="223"/>
      <c r="W817" s="223"/>
      <c r="X817" s="223"/>
      <c r="Y817" s="212"/>
      <c r="Z817" s="212"/>
      <c r="AA817" s="212"/>
      <c r="AB817" s="212"/>
      <c r="AC817" s="212"/>
      <c r="AD817" s="212"/>
      <c r="AE817" s="212"/>
      <c r="AF817" s="212"/>
      <c r="AG817" s="212" t="s">
        <v>172</v>
      </c>
      <c r="AH817" s="212">
        <v>0</v>
      </c>
      <c r="AI817" s="212"/>
      <c r="AJ817" s="212"/>
      <c r="AK817" s="212"/>
      <c r="AL817" s="212"/>
      <c r="AM817" s="212"/>
      <c r="AN817" s="212"/>
      <c r="AO817" s="212"/>
      <c r="AP817" s="212"/>
      <c r="AQ817" s="212"/>
      <c r="AR817" s="212"/>
      <c r="AS817" s="212"/>
      <c r="AT817" s="212"/>
      <c r="AU817" s="212"/>
      <c r="AV817" s="212"/>
      <c r="AW817" s="212"/>
      <c r="AX817" s="212"/>
      <c r="AY817" s="212"/>
      <c r="AZ817" s="212"/>
      <c r="BA817" s="212"/>
      <c r="BB817" s="212"/>
      <c r="BC817" s="212"/>
      <c r="BD817" s="212"/>
      <c r="BE817" s="212"/>
      <c r="BF817" s="212"/>
      <c r="BG817" s="212"/>
      <c r="BH817" s="212"/>
    </row>
    <row r="818" spans="1:60" outlineLevel="1" x14ac:dyDescent="0.2">
      <c r="A818" s="219"/>
      <c r="B818" s="220"/>
      <c r="C818" s="261" t="s">
        <v>182</v>
      </c>
      <c r="D818" s="253"/>
      <c r="E818" s="254"/>
      <c r="F818" s="223"/>
      <c r="G818" s="223"/>
      <c r="H818" s="223"/>
      <c r="I818" s="223"/>
      <c r="J818" s="223"/>
      <c r="K818" s="223"/>
      <c r="L818" s="223"/>
      <c r="M818" s="223"/>
      <c r="N818" s="222"/>
      <c r="O818" s="222"/>
      <c r="P818" s="222"/>
      <c r="Q818" s="222"/>
      <c r="R818" s="223"/>
      <c r="S818" s="223"/>
      <c r="T818" s="223"/>
      <c r="U818" s="223"/>
      <c r="V818" s="223"/>
      <c r="W818" s="223"/>
      <c r="X818" s="223"/>
      <c r="Y818" s="212"/>
      <c r="Z818" s="212"/>
      <c r="AA818" s="212"/>
      <c r="AB818" s="212"/>
      <c r="AC818" s="212"/>
      <c r="AD818" s="212"/>
      <c r="AE818" s="212"/>
      <c r="AF818" s="212"/>
      <c r="AG818" s="212" t="s">
        <v>172</v>
      </c>
      <c r="AH818" s="212">
        <v>0</v>
      </c>
      <c r="AI818" s="212"/>
      <c r="AJ818" s="212"/>
      <c r="AK818" s="212"/>
      <c r="AL818" s="212"/>
      <c r="AM818" s="212"/>
      <c r="AN818" s="212"/>
      <c r="AO818" s="212"/>
      <c r="AP818" s="212"/>
      <c r="AQ818" s="212"/>
      <c r="AR818" s="212"/>
      <c r="AS818" s="212"/>
      <c r="AT818" s="212"/>
      <c r="AU818" s="212"/>
      <c r="AV818" s="212"/>
      <c r="AW818" s="212"/>
      <c r="AX818" s="212"/>
      <c r="AY818" s="212"/>
      <c r="AZ818" s="212"/>
      <c r="BA818" s="212"/>
      <c r="BB818" s="212"/>
      <c r="BC818" s="212"/>
      <c r="BD818" s="212"/>
      <c r="BE818" s="212"/>
      <c r="BF818" s="212"/>
      <c r="BG818" s="212"/>
      <c r="BH818" s="212"/>
    </row>
    <row r="819" spans="1:60" outlineLevel="1" x14ac:dyDescent="0.2">
      <c r="A819" s="219"/>
      <c r="B819" s="220"/>
      <c r="C819" s="261" t="s">
        <v>242</v>
      </c>
      <c r="D819" s="253"/>
      <c r="E819" s="254">
        <v>-6.3040000000000003</v>
      </c>
      <c r="F819" s="223"/>
      <c r="G819" s="223"/>
      <c r="H819" s="223"/>
      <c r="I819" s="223"/>
      <c r="J819" s="223"/>
      <c r="K819" s="223"/>
      <c r="L819" s="223"/>
      <c r="M819" s="223"/>
      <c r="N819" s="222"/>
      <c r="O819" s="222"/>
      <c r="P819" s="222"/>
      <c r="Q819" s="222"/>
      <c r="R819" s="223"/>
      <c r="S819" s="223"/>
      <c r="T819" s="223"/>
      <c r="U819" s="223"/>
      <c r="V819" s="223"/>
      <c r="W819" s="223"/>
      <c r="X819" s="223"/>
      <c r="Y819" s="212"/>
      <c r="Z819" s="212"/>
      <c r="AA819" s="212"/>
      <c r="AB819" s="212"/>
      <c r="AC819" s="212"/>
      <c r="AD819" s="212"/>
      <c r="AE819" s="212"/>
      <c r="AF819" s="212"/>
      <c r="AG819" s="212" t="s">
        <v>172</v>
      </c>
      <c r="AH819" s="212">
        <v>0</v>
      </c>
      <c r="AI819" s="212"/>
      <c r="AJ819" s="212"/>
      <c r="AK819" s="212"/>
      <c r="AL819" s="212"/>
      <c r="AM819" s="212"/>
      <c r="AN819" s="212"/>
      <c r="AO819" s="212"/>
      <c r="AP819" s="212"/>
      <c r="AQ819" s="212"/>
      <c r="AR819" s="212"/>
      <c r="AS819" s="212"/>
      <c r="AT819" s="212"/>
      <c r="AU819" s="212"/>
      <c r="AV819" s="212"/>
      <c r="AW819" s="212"/>
      <c r="AX819" s="212"/>
      <c r="AY819" s="212"/>
      <c r="AZ819" s="212"/>
      <c r="BA819" s="212"/>
      <c r="BB819" s="212"/>
      <c r="BC819" s="212"/>
      <c r="BD819" s="212"/>
      <c r="BE819" s="212"/>
      <c r="BF819" s="212"/>
      <c r="BG819" s="212"/>
      <c r="BH819" s="212"/>
    </row>
    <row r="820" spans="1:60" outlineLevel="1" x14ac:dyDescent="0.2">
      <c r="A820" s="219"/>
      <c r="B820" s="220"/>
      <c r="C820" s="261" t="s">
        <v>252</v>
      </c>
      <c r="D820" s="253"/>
      <c r="E820" s="254"/>
      <c r="F820" s="223"/>
      <c r="G820" s="223"/>
      <c r="H820" s="223"/>
      <c r="I820" s="223"/>
      <c r="J820" s="223"/>
      <c r="K820" s="223"/>
      <c r="L820" s="223"/>
      <c r="M820" s="223"/>
      <c r="N820" s="222"/>
      <c r="O820" s="222"/>
      <c r="P820" s="222"/>
      <c r="Q820" s="222"/>
      <c r="R820" s="223"/>
      <c r="S820" s="223"/>
      <c r="T820" s="223"/>
      <c r="U820" s="223"/>
      <c r="V820" s="223"/>
      <c r="W820" s="223"/>
      <c r="X820" s="223"/>
      <c r="Y820" s="212"/>
      <c r="Z820" s="212"/>
      <c r="AA820" s="212"/>
      <c r="AB820" s="212"/>
      <c r="AC820" s="212"/>
      <c r="AD820" s="212"/>
      <c r="AE820" s="212"/>
      <c r="AF820" s="212"/>
      <c r="AG820" s="212" t="s">
        <v>172</v>
      </c>
      <c r="AH820" s="212">
        <v>0</v>
      </c>
      <c r="AI820" s="212"/>
      <c r="AJ820" s="212"/>
      <c r="AK820" s="212"/>
      <c r="AL820" s="212"/>
      <c r="AM820" s="212"/>
      <c r="AN820" s="212"/>
      <c r="AO820" s="212"/>
      <c r="AP820" s="212"/>
      <c r="AQ820" s="212"/>
      <c r="AR820" s="212"/>
      <c r="AS820" s="212"/>
      <c r="AT820" s="212"/>
      <c r="AU820" s="212"/>
      <c r="AV820" s="212"/>
      <c r="AW820" s="212"/>
      <c r="AX820" s="212"/>
      <c r="AY820" s="212"/>
      <c r="AZ820" s="212"/>
      <c r="BA820" s="212"/>
      <c r="BB820" s="212"/>
      <c r="BC820" s="212"/>
      <c r="BD820" s="212"/>
      <c r="BE820" s="212"/>
      <c r="BF820" s="212"/>
      <c r="BG820" s="212"/>
      <c r="BH820" s="212"/>
    </row>
    <row r="821" spans="1:60" outlineLevel="1" x14ac:dyDescent="0.2">
      <c r="A821" s="219"/>
      <c r="B821" s="220"/>
      <c r="C821" s="261" t="s">
        <v>253</v>
      </c>
      <c r="D821" s="253"/>
      <c r="E821" s="254">
        <v>106.9254</v>
      </c>
      <c r="F821" s="223"/>
      <c r="G821" s="223"/>
      <c r="H821" s="223"/>
      <c r="I821" s="223"/>
      <c r="J821" s="223"/>
      <c r="K821" s="223"/>
      <c r="L821" s="223"/>
      <c r="M821" s="223"/>
      <c r="N821" s="222"/>
      <c r="O821" s="222"/>
      <c r="P821" s="222"/>
      <c r="Q821" s="222"/>
      <c r="R821" s="223"/>
      <c r="S821" s="223"/>
      <c r="T821" s="223"/>
      <c r="U821" s="223"/>
      <c r="V821" s="223"/>
      <c r="W821" s="223"/>
      <c r="X821" s="223"/>
      <c r="Y821" s="212"/>
      <c r="Z821" s="212"/>
      <c r="AA821" s="212"/>
      <c r="AB821" s="212"/>
      <c r="AC821" s="212"/>
      <c r="AD821" s="212"/>
      <c r="AE821" s="212"/>
      <c r="AF821" s="212"/>
      <c r="AG821" s="212" t="s">
        <v>172</v>
      </c>
      <c r="AH821" s="212">
        <v>0</v>
      </c>
      <c r="AI821" s="212"/>
      <c r="AJ821" s="212"/>
      <c r="AK821" s="212"/>
      <c r="AL821" s="212"/>
      <c r="AM821" s="212"/>
      <c r="AN821" s="212"/>
      <c r="AO821" s="212"/>
      <c r="AP821" s="212"/>
      <c r="AQ821" s="212"/>
      <c r="AR821" s="212"/>
      <c r="AS821" s="212"/>
      <c r="AT821" s="212"/>
      <c r="AU821" s="212"/>
      <c r="AV821" s="212"/>
      <c r="AW821" s="212"/>
      <c r="AX821" s="212"/>
      <c r="AY821" s="212"/>
      <c r="AZ821" s="212"/>
      <c r="BA821" s="212"/>
      <c r="BB821" s="212"/>
      <c r="BC821" s="212"/>
      <c r="BD821" s="212"/>
      <c r="BE821" s="212"/>
      <c r="BF821" s="212"/>
      <c r="BG821" s="212"/>
      <c r="BH821" s="212"/>
    </row>
    <row r="822" spans="1:60" outlineLevel="1" x14ac:dyDescent="0.2">
      <c r="A822" s="219"/>
      <c r="B822" s="220"/>
      <c r="C822" s="261" t="s">
        <v>182</v>
      </c>
      <c r="D822" s="253"/>
      <c r="E822" s="254"/>
      <c r="F822" s="223"/>
      <c r="G822" s="223"/>
      <c r="H822" s="223"/>
      <c r="I822" s="223"/>
      <c r="J822" s="223"/>
      <c r="K822" s="223"/>
      <c r="L822" s="223"/>
      <c r="M822" s="223"/>
      <c r="N822" s="222"/>
      <c r="O822" s="222"/>
      <c r="P822" s="222"/>
      <c r="Q822" s="222"/>
      <c r="R822" s="223"/>
      <c r="S822" s="223"/>
      <c r="T822" s="223"/>
      <c r="U822" s="223"/>
      <c r="V822" s="223"/>
      <c r="W822" s="223"/>
      <c r="X822" s="223"/>
      <c r="Y822" s="212"/>
      <c r="Z822" s="212"/>
      <c r="AA822" s="212"/>
      <c r="AB822" s="212"/>
      <c r="AC822" s="212"/>
      <c r="AD822" s="212"/>
      <c r="AE822" s="212"/>
      <c r="AF822" s="212"/>
      <c r="AG822" s="212" t="s">
        <v>172</v>
      </c>
      <c r="AH822" s="212">
        <v>0</v>
      </c>
      <c r="AI822" s="212"/>
      <c r="AJ822" s="212"/>
      <c r="AK822" s="212"/>
      <c r="AL822" s="212"/>
      <c r="AM822" s="212"/>
      <c r="AN822" s="212"/>
      <c r="AO822" s="212"/>
      <c r="AP822" s="212"/>
      <c r="AQ822" s="212"/>
      <c r="AR822" s="212"/>
      <c r="AS822" s="212"/>
      <c r="AT822" s="212"/>
      <c r="AU822" s="212"/>
      <c r="AV822" s="212"/>
      <c r="AW822" s="212"/>
      <c r="AX822" s="212"/>
      <c r="AY822" s="212"/>
      <c r="AZ822" s="212"/>
      <c r="BA822" s="212"/>
      <c r="BB822" s="212"/>
      <c r="BC822" s="212"/>
      <c r="BD822" s="212"/>
      <c r="BE822" s="212"/>
      <c r="BF822" s="212"/>
      <c r="BG822" s="212"/>
      <c r="BH822" s="212"/>
    </row>
    <row r="823" spans="1:60" outlineLevel="1" x14ac:dyDescent="0.2">
      <c r="A823" s="219"/>
      <c r="B823" s="220"/>
      <c r="C823" s="261" t="s">
        <v>231</v>
      </c>
      <c r="D823" s="253"/>
      <c r="E823" s="254">
        <v>-1.5760000000000001</v>
      </c>
      <c r="F823" s="223"/>
      <c r="G823" s="223"/>
      <c r="H823" s="223"/>
      <c r="I823" s="223"/>
      <c r="J823" s="223"/>
      <c r="K823" s="223"/>
      <c r="L823" s="223"/>
      <c r="M823" s="223"/>
      <c r="N823" s="222"/>
      <c r="O823" s="222"/>
      <c r="P823" s="222"/>
      <c r="Q823" s="222"/>
      <c r="R823" s="223"/>
      <c r="S823" s="223"/>
      <c r="T823" s="223"/>
      <c r="U823" s="223"/>
      <c r="V823" s="223"/>
      <c r="W823" s="223"/>
      <c r="X823" s="223"/>
      <c r="Y823" s="212"/>
      <c r="Z823" s="212"/>
      <c r="AA823" s="212"/>
      <c r="AB823" s="212"/>
      <c r="AC823" s="212"/>
      <c r="AD823" s="212"/>
      <c r="AE823" s="212"/>
      <c r="AF823" s="212"/>
      <c r="AG823" s="212" t="s">
        <v>172</v>
      </c>
      <c r="AH823" s="212">
        <v>0</v>
      </c>
      <c r="AI823" s="212"/>
      <c r="AJ823" s="212"/>
      <c r="AK823" s="212"/>
      <c r="AL823" s="212"/>
      <c r="AM823" s="212"/>
      <c r="AN823" s="212"/>
      <c r="AO823" s="212"/>
      <c r="AP823" s="212"/>
      <c r="AQ823" s="212"/>
      <c r="AR823" s="212"/>
      <c r="AS823" s="212"/>
      <c r="AT823" s="212"/>
      <c r="AU823" s="212"/>
      <c r="AV823" s="212"/>
      <c r="AW823" s="212"/>
      <c r="AX823" s="212"/>
      <c r="AY823" s="212"/>
      <c r="AZ823" s="212"/>
      <c r="BA823" s="212"/>
      <c r="BB823" s="212"/>
      <c r="BC823" s="212"/>
      <c r="BD823" s="212"/>
      <c r="BE823" s="212"/>
      <c r="BF823" s="212"/>
      <c r="BG823" s="212"/>
      <c r="BH823" s="212"/>
    </row>
    <row r="824" spans="1:60" outlineLevel="1" x14ac:dyDescent="0.2">
      <c r="A824" s="219"/>
      <c r="B824" s="220"/>
      <c r="C824" s="261" t="s">
        <v>254</v>
      </c>
      <c r="D824" s="253"/>
      <c r="E824" s="254">
        <v>-11.31</v>
      </c>
      <c r="F824" s="223"/>
      <c r="G824" s="223"/>
      <c r="H824" s="223"/>
      <c r="I824" s="223"/>
      <c r="J824" s="223"/>
      <c r="K824" s="223"/>
      <c r="L824" s="223"/>
      <c r="M824" s="223"/>
      <c r="N824" s="222"/>
      <c r="O824" s="222"/>
      <c r="P824" s="222"/>
      <c r="Q824" s="222"/>
      <c r="R824" s="223"/>
      <c r="S824" s="223"/>
      <c r="T824" s="223"/>
      <c r="U824" s="223"/>
      <c r="V824" s="223"/>
      <c r="W824" s="223"/>
      <c r="X824" s="223"/>
      <c r="Y824" s="212"/>
      <c r="Z824" s="212"/>
      <c r="AA824" s="212"/>
      <c r="AB824" s="212"/>
      <c r="AC824" s="212"/>
      <c r="AD824" s="212"/>
      <c r="AE824" s="212"/>
      <c r="AF824" s="212"/>
      <c r="AG824" s="212" t="s">
        <v>172</v>
      </c>
      <c r="AH824" s="212">
        <v>0</v>
      </c>
      <c r="AI824" s="212"/>
      <c r="AJ824" s="212"/>
      <c r="AK824" s="212"/>
      <c r="AL824" s="212"/>
      <c r="AM824" s="212"/>
      <c r="AN824" s="212"/>
      <c r="AO824" s="212"/>
      <c r="AP824" s="212"/>
      <c r="AQ824" s="212"/>
      <c r="AR824" s="212"/>
      <c r="AS824" s="212"/>
      <c r="AT824" s="212"/>
      <c r="AU824" s="212"/>
      <c r="AV824" s="212"/>
      <c r="AW824" s="212"/>
      <c r="AX824" s="212"/>
      <c r="AY824" s="212"/>
      <c r="AZ824" s="212"/>
      <c r="BA824" s="212"/>
      <c r="BB824" s="212"/>
      <c r="BC824" s="212"/>
      <c r="BD824" s="212"/>
      <c r="BE824" s="212"/>
      <c r="BF824" s="212"/>
      <c r="BG824" s="212"/>
      <c r="BH824" s="212"/>
    </row>
    <row r="825" spans="1:60" outlineLevel="1" x14ac:dyDescent="0.2">
      <c r="A825" s="219"/>
      <c r="B825" s="220"/>
      <c r="C825" s="261" t="s">
        <v>255</v>
      </c>
      <c r="D825" s="253"/>
      <c r="E825" s="254"/>
      <c r="F825" s="223"/>
      <c r="G825" s="223"/>
      <c r="H825" s="223"/>
      <c r="I825" s="223"/>
      <c r="J825" s="223"/>
      <c r="K825" s="223"/>
      <c r="L825" s="223"/>
      <c r="M825" s="223"/>
      <c r="N825" s="222"/>
      <c r="O825" s="222"/>
      <c r="P825" s="222"/>
      <c r="Q825" s="222"/>
      <c r="R825" s="223"/>
      <c r="S825" s="223"/>
      <c r="T825" s="223"/>
      <c r="U825" s="223"/>
      <c r="V825" s="223"/>
      <c r="W825" s="223"/>
      <c r="X825" s="223"/>
      <c r="Y825" s="212"/>
      <c r="Z825" s="212"/>
      <c r="AA825" s="212"/>
      <c r="AB825" s="212"/>
      <c r="AC825" s="212"/>
      <c r="AD825" s="212"/>
      <c r="AE825" s="212"/>
      <c r="AF825" s="212"/>
      <c r="AG825" s="212" t="s">
        <v>172</v>
      </c>
      <c r="AH825" s="212">
        <v>0</v>
      </c>
      <c r="AI825" s="212"/>
      <c r="AJ825" s="212"/>
      <c r="AK825" s="212"/>
      <c r="AL825" s="212"/>
      <c r="AM825" s="212"/>
      <c r="AN825" s="212"/>
      <c r="AO825" s="212"/>
      <c r="AP825" s="212"/>
      <c r="AQ825" s="212"/>
      <c r="AR825" s="212"/>
      <c r="AS825" s="212"/>
      <c r="AT825" s="212"/>
      <c r="AU825" s="212"/>
      <c r="AV825" s="212"/>
      <c r="AW825" s="212"/>
      <c r="AX825" s="212"/>
      <c r="AY825" s="212"/>
      <c r="AZ825" s="212"/>
      <c r="BA825" s="212"/>
      <c r="BB825" s="212"/>
      <c r="BC825" s="212"/>
      <c r="BD825" s="212"/>
      <c r="BE825" s="212"/>
      <c r="BF825" s="212"/>
      <c r="BG825" s="212"/>
      <c r="BH825" s="212"/>
    </row>
    <row r="826" spans="1:60" outlineLevel="1" x14ac:dyDescent="0.2">
      <c r="A826" s="219"/>
      <c r="B826" s="220"/>
      <c r="C826" s="261" t="s">
        <v>256</v>
      </c>
      <c r="D826" s="253"/>
      <c r="E826" s="254">
        <v>27</v>
      </c>
      <c r="F826" s="223"/>
      <c r="G826" s="223"/>
      <c r="H826" s="223"/>
      <c r="I826" s="223"/>
      <c r="J826" s="223"/>
      <c r="K826" s="223"/>
      <c r="L826" s="223"/>
      <c r="M826" s="223"/>
      <c r="N826" s="222"/>
      <c r="O826" s="222"/>
      <c r="P826" s="222"/>
      <c r="Q826" s="222"/>
      <c r="R826" s="223"/>
      <c r="S826" s="223"/>
      <c r="T826" s="223"/>
      <c r="U826" s="223"/>
      <c r="V826" s="223"/>
      <c r="W826" s="223"/>
      <c r="X826" s="223"/>
      <c r="Y826" s="212"/>
      <c r="Z826" s="212"/>
      <c r="AA826" s="212"/>
      <c r="AB826" s="212"/>
      <c r="AC826" s="212"/>
      <c r="AD826" s="212"/>
      <c r="AE826" s="212"/>
      <c r="AF826" s="212"/>
      <c r="AG826" s="212" t="s">
        <v>172</v>
      </c>
      <c r="AH826" s="212">
        <v>0</v>
      </c>
      <c r="AI826" s="212"/>
      <c r="AJ826" s="212"/>
      <c r="AK826" s="212"/>
      <c r="AL826" s="212"/>
      <c r="AM826" s="212"/>
      <c r="AN826" s="212"/>
      <c r="AO826" s="212"/>
      <c r="AP826" s="212"/>
      <c r="AQ826" s="212"/>
      <c r="AR826" s="212"/>
      <c r="AS826" s="212"/>
      <c r="AT826" s="212"/>
      <c r="AU826" s="212"/>
      <c r="AV826" s="212"/>
      <c r="AW826" s="212"/>
      <c r="AX826" s="212"/>
      <c r="AY826" s="212"/>
      <c r="AZ826" s="212"/>
      <c r="BA826" s="212"/>
      <c r="BB826" s="212"/>
      <c r="BC826" s="212"/>
      <c r="BD826" s="212"/>
      <c r="BE826" s="212"/>
      <c r="BF826" s="212"/>
      <c r="BG826" s="212"/>
      <c r="BH826" s="212"/>
    </row>
    <row r="827" spans="1:60" outlineLevel="1" x14ac:dyDescent="0.2">
      <c r="A827" s="219"/>
      <c r="B827" s="220"/>
      <c r="C827" s="261" t="s">
        <v>182</v>
      </c>
      <c r="D827" s="253"/>
      <c r="E827" s="254"/>
      <c r="F827" s="223"/>
      <c r="G827" s="223"/>
      <c r="H827" s="223"/>
      <c r="I827" s="223"/>
      <c r="J827" s="223"/>
      <c r="K827" s="223"/>
      <c r="L827" s="223"/>
      <c r="M827" s="223"/>
      <c r="N827" s="222"/>
      <c r="O827" s="222"/>
      <c r="P827" s="222"/>
      <c r="Q827" s="222"/>
      <c r="R827" s="223"/>
      <c r="S827" s="223"/>
      <c r="T827" s="223"/>
      <c r="U827" s="223"/>
      <c r="V827" s="223"/>
      <c r="W827" s="223"/>
      <c r="X827" s="223"/>
      <c r="Y827" s="212"/>
      <c r="Z827" s="212"/>
      <c r="AA827" s="212"/>
      <c r="AB827" s="212"/>
      <c r="AC827" s="212"/>
      <c r="AD827" s="212"/>
      <c r="AE827" s="212"/>
      <c r="AF827" s="212"/>
      <c r="AG827" s="212" t="s">
        <v>172</v>
      </c>
      <c r="AH827" s="212">
        <v>0</v>
      </c>
      <c r="AI827" s="212"/>
      <c r="AJ827" s="212"/>
      <c r="AK827" s="212"/>
      <c r="AL827" s="212"/>
      <c r="AM827" s="212"/>
      <c r="AN827" s="212"/>
      <c r="AO827" s="212"/>
      <c r="AP827" s="212"/>
      <c r="AQ827" s="212"/>
      <c r="AR827" s="212"/>
      <c r="AS827" s="212"/>
      <c r="AT827" s="212"/>
      <c r="AU827" s="212"/>
      <c r="AV827" s="212"/>
      <c r="AW827" s="212"/>
      <c r="AX827" s="212"/>
      <c r="AY827" s="212"/>
      <c r="AZ827" s="212"/>
      <c r="BA827" s="212"/>
      <c r="BB827" s="212"/>
      <c r="BC827" s="212"/>
      <c r="BD827" s="212"/>
      <c r="BE827" s="212"/>
      <c r="BF827" s="212"/>
      <c r="BG827" s="212"/>
      <c r="BH827" s="212"/>
    </row>
    <row r="828" spans="1:60" outlineLevel="1" x14ac:dyDescent="0.2">
      <c r="A828" s="219"/>
      <c r="B828" s="220"/>
      <c r="C828" s="261" t="s">
        <v>231</v>
      </c>
      <c r="D828" s="253"/>
      <c r="E828" s="254">
        <v>-1.5760000000000001</v>
      </c>
      <c r="F828" s="223"/>
      <c r="G828" s="223"/>
      <c r="H828" s="223"/>
      <c r="I828" s="223"/>
      <c r="J828" s="223"/>
      <c r="K828" s="223"/>
      <c r="L828" s="223"/>
      <c r="M828" s="223"/>
      <c r="N828" s="222"/>
      <c r="O828" s="222"/>
      <c r="P828" s="222"/>
      <c r="Q828" s="222"/>
      <c r="R828" s="223"/>
      <c r="S828" s="223"/>
      <c r="T828" s="223"/>
      <c r="U828" s="223"/>
      <c r="V828" s="223"/>
      <c r="W828" s="223"/>
      <c r="X828" s="223"/>
      <c r="Y828" s="212"/>
      <c r="Z828" s="212"/>
      <c r="AA828" s="212"/>
      <c r="AB828" s="212"/>
      <c r="AC828" s="212"/>
      <c r="AD828" s="212"/>
      <c r="AE828" s="212"/>
      <c r="AF828" s="212"/>
      <c r="AG828" s="212" t="s">
        <v>172</v>
      </c>
      <c r="AH828" s="212">
        <v>0</v>
      </c>
      <c r="AI828" s="212"/>
      <c r="AJ828" s="212"/>
      <c r="AK828" s="212"/>
      <c r="AL828" s="212"/>
      <c r="AM828" s="212"/>
      <c r="AN828" s="212"/>
      <c r="AO828" s="212"/>
      <c r="AP828" s="212"/>
      <c r="AQ828" s="212"/>
      <c r="AR828" s="212"/>
      <c r="AS828" s="212"/>
      <c r="AT828" s="212"/>
      <c r="AU828" s="212"/>
      <c r="AV828" s="212"/>
      <c r="AW828" s="212"/>
      <c r="AX828" s="212"/>
      <c r="AY828" s="212"/>
      <c r="AZ828" s="212"/>
      <c r="BA828" s="212"/>
      <c r="BB828" s="212"/>
      <c r="BC828" s="212"/>
      <c r="BD828" s="212"/>
      <c r="BE828" s="212"/>
      <c r="BF828" s="212"/>
      <c r="BG828" s="212"/>
      <c r="BH828" s="212"/>
    </row>
    <row r="829" spans="1:60" outlineLevel="1" x14ac:dyDescent="0.2">
      <c r="A829" s="219"/>
      <c r="B829" s="220"/>
      <c r="C829" s="261" t="s">
        <v>257</v>
      </c>
      <c r="D829" s="253"/>
      <c r="E829" s="254">
        <v>-1.885</v>
      </c>
      <c r="F829" s="223"/>
      <c r="G829" s="223"/>
      <c r="H829" s="223"/>
      <c r="I829" s="223"/>
      <c r="J829" s="223"/>
      <c r="K829" s="223"/>
      <c r="L829" s="223"/>
      <c r="M829" s="223"/>
      <c r="N829" s="222"/>
      <c r="O829" s="222"/>
      <c r="P829" s="222"/>
      <c r="Q829" s="222"/>
      <c r="R829" s="223"/>
      <c r="S829" s="223"/>
      <c r="T829" s="223"/>
      <c r="U829" s="223"/>
      <c r="V829" s="223"/>
      <c r="W829" s="223"/>
      <c r="X829" s="223"/>
      <c r="Y829" s="212"/>
      <c r="Z829" s="212"/>
      <c r="AA829" s="212"/>
      <c r="AB829" s="212"/>
      <c r="AC829" s="212"/>
      <c r="AD829" s="212"/>
      <c r="AE829" s="212"/>
      <c r="AF829" s="212"/>
      <c r="AG829" s="212" t="s">
        <v>172</v>
      </c>
      <c r="AH829" s="212">
        <v>0</v>
      </c>
      <c r="AI829" s="212"/>
      <c r="AJ829" s="212"/>
      <c r="AK829" s="212"/>
      <c r="AL829" s="212"/>
      <c r="AM829" s="212"/>
      <c r="AN829" s="212"/>
      <c r="AO829" s="212"/>
      <c r="AP829" s="212"/>
      <c r="AQ829" s="212"/>
      <c r="AR829" s="212"/>
      <c r="AS829" s="212"/>
      <c r="AT829" s="212"/>
      <c r="AU829" s="212"/>
      <c r="AV829" s="212"/>
      <c r="AW829" s="212"/>
      <c r="AX829" s="212"/>
      <c r="AY829" s="212"/>
      <c r="AZ829" s="212"/>
      <c r="BA829" s="212"/>
      <c r="BB829" s="212"/>
      <c r="BC829" s="212"/>
      <c r="BD829" s="212"/>
      <c r="BE829" s="212"/>
      <c r="BF829" s="212"/>
      <c r="BG829" s="212"/>
      <c r="BH829" s="212"/>
    </row>
    <row r="830" spans="1:60" outlineLevel="1" x14ac:dyDescent="0.2">
      <c r="A830" s="219"/>
      <c r="B830" s="220"/>
      <c r="C830" s="261" t="s">
        <v>258</v>
      </c>
      <c r="D830" s="253"/>
      <c r="E830" s="254"/>
      <c r="F830" s="223"/>
      <c r="G830" s="223"/>
      <c r="H830" s="223"/>
      <c r="I830" s="223"/>
      <c r="J830" s="223"/>
      <c r="K830" s="223"/>
      <c r="L830" s="223"/>
      <c r="M830" s="223"/>
      <c r="N830" s="222"/>
      <c r="O830" s="222"/>
      <c r="P830" s="222"/>
      <c r="Q830" s="222"/>
      <c r="R830" s="223"/>
      <c r="S830" s="223"/>
      <c r="T830" s="223"/>
      <c r="U830" s="223"/>
      <c r="V830" s="223"/>
      <c r="W830" s="223"/>
      <c r="X830" s="223"/>
      <c r="Y830" s="212"/>
      <c r="Z830" s="212"/>
      <c r="AA830" s="212"/>
      <c r="AB830" s="212"/>
      <c r="AC830" s="212"/>
      <c r="AD830" s="212"/>
      <c r="AE830" s="212"/>
      <c r="AF830" s="212"/>
      <c r="AG830" s="212" t="s">
        <v>172</v>
      </c>
      <c r="AH830" s="212">
        <v>0</v>
      </c>
      <c r="AI830" s="212"/>
      <c r="AJ830" s="212"/>
      <c r="AK830" s="212"/>
      <c r="AL830" s="212"/>
      <c r="AM830" s="212"/>
      <c r="AN830" s="212"/>
      <c r="AO830" s="212"/>
      <c r="AP830" s="212"/>
      <c r="AQ830" s="212"/>
      <c r="AR830" s="212"/>
      <c r="AS830" s="212"/>
      <c r="AT830" s="212"/>
      <c r="AU830" s="212"/>
      <c r="AV830" s="212"/>
      <c r="AW830" s="212"/>
      <c r="AX830" s="212"/>
      <c r="AY830" s="212"/>
      <c r="AZ830" s="212"/>
      <c r="BA830" s="212"/>
      <c r="BB830" s="212"/>
      <c r="BC830" s="212"/>
      <c r="BD830" s="212"/>
      <c r="BE830" s="212"/>
      <c r="BF830" s="212"/>
      <c r="BG830" s="212"/>
      <c r="BH830" s="212"/>
    </row>
    <row r="831" spans="1:60" outlineLevel="1" x14ac:dyDescent="0.2">
      <c r="A831" s="219"/>
      <c r="B831" s="220"/>
      <c r="C831" s="261" t="s">
        <v>259</v>
      </c>
      <c r="D831" s="253"/>
      <c r="E831" s="254">
        <v>24.84</v>
      </c>
      <c r="F831" s="223"/>
      <c r="G831" s="223"/>
      <c r="H831" s="223"/>
      <c r="I831" s="223"/>
      <c r="J831" s="223"/>
      <c r="K831" s="223"/>
      <c r="L831" s="223"/>
      <c r="M831" s="223"/>
      <c r="N831" s="222"/>
      <c r="O831" s="222"/>
      <c r="P831" s="222"/>
      <c r="Q831" s="222"/>
      <c r="R831" s="223"/>
      <c r="S831" s="223"/>
      <c r="T831" s="223"/>
      <c r="U831" s="223"/>
      <c r="V831" s="223"/>
      <c r="W831" s="223"/>
      <c r="X831" s="223"/>
      <c r="Y831" s="212"/>
      <c r="Z831" s="212"/>
      <c r="AA831" s="212"/>
      <c r="AB831" s="212"/>
      <c r="AC831" s="212"/>
      <c r="AD831" s="212"/>
      <c r="AE831" s="212"/>
      <c r="AF831" s="212"/>
      <c r="AG831" s="212" t="s">
        <v>172</v>
      </c>
      <c r="AH831" s="212">
        <v>0</v>
      </c>
      <c r="AI831" s="212"/>
      <c r="AJ831" s="212"/>
      <c r="AK831" s="212"/>
      <c r="AL831" s="212"/>
      <c r="AM831" s="212"/>
      <c r="AN831" s="212"/>
      <c r="AO831" s="212"/>
      <c r="AP831" s="212"/>
      <c r="AQ831" s="212"/>
      <c r="AR831" s="212"/>
      <c r="AS831" s="212"/>
      <c r="AT831" s="212"/>
      <c r="AU831" s="212"/>
      <c r="AV831" s="212"/>
      <c r="AW831" s="212"/>
      <c r="AX831" s="212"/>
      <c r="AY831" s="212"/>
      <c r="AZ831" s="212"/>
      <c r="BA831" s="212"/>
      <c r="BB831" s="212"/>
      <c r="BC831" s="212"/>
      <c r="BD831" s="212"/>
      <c r="BE831" s="212"/>
      <c r="BF831" s="212"/>
      <c r="BG831" s="212"/>
      <c r="BH831" s="212"/>
    </row>
    <row r="832" spans="1:60" outlineLevel="1" x14ac:dyDescent="0.2">
      <c r="A832" s="219"/>
      <c r="B832" s="220"/>
      <c r="C832" s="261" t="s">
        <v>182</v>
      </c>
      <c r="D832" s="253"/>
      <c r="E832" s="254"/>
      <c r="F832" s="223"/>
      <c r="G832" s="223"/>
      <c r="H832" s="223"/>
      <c r="I832" s="223"/>
      <c r="J832" s="223"/>
      <c r="K832" s="223"/>
      <c r="L832" s="223"/>
      <c r="M832" s="223"/>
      <c r="N832" s="222"/>
      <c r="O832" s="222"/>
      <c r="P832" s="222"/>
      <c r="Q832" s="222"/>
      <c r="R832" s="223"/>
      <c r="S832" s="223"/>
      <c r="T832" s="223"/>
      <c r="U832" s="223"/>
      <c r="V832" s="223"/>
      <c r="W832" s="223"/>
      <c r="X832" s="223"/>
      <c r="Y832" s="212"/>
      <c r="Z832" s="212"/>
      <c r="AA832" s="212"/>
      <c r="AB832" s="212"/>
      <c r="AC832" s="212"/>
      <c r="AD832" s="212"/>
      <c r="AE832" s="212"/>
      <c r="AF832" s="212"/>
      <c r="AG832" s="212" t="s">
        <v>172</v>
      </c>
      <c r="AH832" s="212">
        <v>0</v>
      </c>
      <c r="AI832" s="212"/>
      <c r="AJ832" s="212"/>
      <c r="AK832" s="212"/>
      <c r="AL832" s="212"/>
      <c r="AM832" s="212"/>
      <c r="AN832" s="212"/>
      <c r="AO832" s="212"/>
      <c r="AP832" s="212"/>
      <c r="AQ832" s="212"/>
      <c r="AR832" s="212"/>
      <c r="AS832" s="212"/>
      <c r="AT832" s="212"/>
      <c r="AU832" s="212"/>
      <c r="AV832" s="212"/>
      <c r="AW832" s="212"/>
      <c r="AX832" s="212"/>
      <c r="AY832" s="212"/>
      <c r="AZ832" s="212"/>
      <c r="BA832" s="212"/>
      <c r="BB832" s="212"/>
      <c r="BC832" s="212"/>
      <c r="BD832" s="212"/>
      <c r="BE832" s="212"/>
      <c r="BF832" s="212"/>
      <c r="BG832" s="212"/>
      <c r="BH832" s="212"/>
    </row>
    <row r="833" spans="1:60" outlineLevel="1" x14ac:dyDescent="0.2">
      <c r="A833" s="219"/>
      <c r="B833" s="220"/>
      <c r="C833" s="261" t="s">
        <v>231</v>
      </c>
      <c r="D833" s="253"/>
      <c r="E833" s="254">
        <v>-1.5760000000000001</v>
      </c>
      <c r="F833" s="223"/>
      <c r="G833" s="223"/>
      <c r="H833" s="223"/>
      <c r="I833" s="223"/>
      <c r="J833" s="223"/>
      <c r="K833" s="223"/>
      <c r="L833" s="223"/>
      <c r="M833" s="223"/>
      <c r="N833" s="222"/>
      <c r="O833" s="222"/>
      <c r="P833" s="222"/>
      <c r="Q833" s="222"/>
      <c r="R833" s="223"/>
      <c r="S833" s="223"/>
      <c r="T833" s="223"/>
      <c r="U833" s="223"/>
      <c r="V833" s="223"/>
      <c r="W833" s="223"/>
      <c r="X833" s="223"/>
      <c r="Y833" s="212"/>
      <c r="Z833" s="212"/>
      <c r="AA833" s="212"/>
      <c r="AB833" s="212"/>
      <c r="AC833" s="212"/>
      <c r="AD833" s="212"/>
      <c r="AE833" s="212"/>
      <c r="AF833" s="212"/>
      <c r="AG833" s="212" t="s">
        <v>172</v>
      </c>
      <c r="AH833" s="212">
        <v>0</v>
      </c>
      <c r="AI833" s="212"/>
      <c r="AJ833" s="212"/>
      <c r="AK833" s="212"/>
      <c r="AL833" s="212"/>
      <c r="AM833" s="212"/>
      <c r="AN833" s="212"/>
      <c r="AO833" s="212"/>
      <c r="AP833" s="212"/>
      <c r="AQ833" s="212"/>
      <c r="AR833" s="212"/>
      <c r="AS833" s="212"/>
      <c r="AT833" s="212"/>
      <c r="AU833" s="212"/>
      <c r="AV833" s="212"/>
      <c r="AW833" s="212"/>
      <c r="AX833" s="212"/>
      <c r="AY833" s="212"/>
      <c r="AZ833" s="212"/>
      <c r="BA833" s="212"/>
      <c r="BB833" s="212"/>
      <c r="BC833" s="212"/>
      <c r="BD833" s="212"/>
      <c r="BE833" s="212"/>
      <c r="BF833" s="212"/>
      <c r="BG833" s="212"/>
      <c r="BH833" s="212"/>
    </row>
    <row r="834" spans="1:60" outlineLevel="1" x14ac:dyDescent="0.2">
      <c r="A834" s="219"/>
      <c r="B834" s="220"/>
      <c r="C834" s="261" t="s">
        <v>257</v>
      </c>
      <c r="D834" s="253"/>
      <c r="E834" s="254">
        <v>-1.885</v>
      </c>
      <c r="F834" s="223"/>
      <c r="G834" s="223"/>
      <c r="H834" s="223"/>
      <c r="I834" s="223"/>
      <c r="J834" s="223"/>
      <c r="K834" s="223"/>
      <c r="L834" s="223"/>
      <c r="M834" s="223"/>
      <c r="N834" s="222"/>
      <c r="O834" s="222"/>
      <c r="P834" s="222"/>
      <c r="Q834" s="222"/>
      <c r="R834" s="223"/>
      <c r="S834" s="223"/>
      <c r="T834" s="223"/>
      <c r="U834" s="223"/>
      <c r="V834" s="223"/>
      <c r="W834" s="223"/>
      <c r="X834" s="223"/>
      <c r="Y834" s="212"/>
      <c r="Z834" s="212"/>
      <c r="AA834" s="212"/>
      <c r="AB834" s="212"/>
      <c r="AC834" s="212"/>
      <c r="AD834" s="212"/>
      <c r="AE834" s="212"/>
      <c r="AF834" s="212"/>
      <c r="AG834" s="212" t="s">
        <v>172</v>
      </c>
      <c r="AH834" s="212">
        <v>0</v>
      </c>
      <c r="AI834" s="212"/>
      <c r="AJ834" s="212"/>
      <c r="AK834" s="212"/>
      <c r="AL834" s="212"/>
      <c r="AM834" s="212"/>
      <c r="AN834" s="212"/>
      <c r="AO834" s="212"/>
      <c r="AP834" s="212"/>
      <c r="AQ834" s="212"/>
      <c r="AR834" s="212"/>
      <c r="AS834" s="212"/>
      <c r="AT834" s="212"/>
      <c r="AU834" s="212"/>
      <c r="AV834" s="212"/>
      <c r="AW834" s="212"/>
      <c r="AX834" s="212"/>
      <c r="AY834" s="212"/>
      <c r="AZ834" s="212"/>
      <c r="BA834" s="212"/>
      <c r="BB834" s="212"/>
      <c r="BC834" s="212"/>
      <c r="BD834" s="212"/>
      <c r="BE834" s="212"/>
      <c r="BF834" s="212"/>
      <c r="BG834" s="212"/>
      <c r="BH834" s="212"/>
    </row>
    <row r="835" spans="1:60" outlineLevel="1" x14ac:dyDescent="0.2">
      <c r="A835" s="219"/>
      <c r="B835" s="220"/>
      <c r="C835" s="261" t="s">
        <v>260</v>
      </c>
      <c r="D835" s="253"/>
      <c r="E835" s="254"/>
      <c r="F835" s="223"/>
      <c r="G835" s="223"/>
      <c r="H835" s="223"/>
      <c r="I835" s="223"/>
      <c r="J835" s="223"/>
      <c r="K835" s="223"/>
      <c r="L835" s="223"/>
      <c r="M835" s="223"/>
      <c r="N835" s="222"/>
      <c r="O835" s="222"/>
      <c r="P835" s="222"/>
      <c r="Q835" s="222"/>
      <c r="R835" s="223"/>
      <c r="S835" s="223"/>
      <c r="T835" s="223"/>
      <c r="U835" s="223"/>
      <c r="V835" s="223"/>
      <c r="W835" s="223"/>
      <c r="X835" s="223"/>
      <c r="Y835" s="212"/>
      <c r="Z835" s="212"/>
      <c r="AA835" s="212"/>
      <c r="AB835" s="212"/>
      <c r="AC835" s="212"/>
      <c r="AD835" s="212"/>
      <c r="AE835" s="212"/>
      <c r="AF835" s="212"/>
      <c r="AG835" s="212" t="s">
        <v>172</v>
      </c>
      <c r="AH835" s="212">
        <v>0</v>
      </c>
      <c r="AI835" s="212"/>
      <c r="AJ835" s="212"/>
      <c r="AK835" s="212"/>
      <c r="AL835" s="212"/>
      <c r="AM835" s="212"/>
      <c r="AN835" s="212"/>
      <c r="AO835" s="212"/>
      <c r="AP835" s="212"/>
      <c r="AQ835" s="212"/>
      <c r="AR835" s="212"/>
      <c r="AS835" s="212"/>
      <c r="AT835" s="212"/>
      <c r="AU835" s="212"/>
      <c r="AV835" s="212"/>
      <c r="AW835" s="212"/>
      <c r="AX835" s="212"/>
      <c r="AY835" s="212"/>
      <c r="AZ835" s="212"/>
      <c r="BA835" s="212"/>
      <c r="BB835" s="212"/>
      <c r="BC835" s="212"/>
      <c r="BD835" s="212"/>
      <c r="BE835" s="212"/>
      <c r="BF835" s="212"/>
      <c r="BG835" s="212"/>
      <c r="BH835" s="212"/>
    </row>
    <row r="836" spans="1:60" outlineLevel="1" x14ac:dyDescent="0.2">
      <c r="A836" s="219"/>
      <c r="B836" s="220"/>
      <c r="C836" s="261" t="s">
        <v>256</v>
      </c>
      <c r="D836" s="253"/>
      <c r="E836" s="254">
        <v>27</v>
      </c>
      <c r="F836" s="223"/>
      <c r="G836" s="223"/>
      <c r="H836" s="223"/>
      <c r="I836" s="223"/>
      <c r="J836" s="223"/>
      <c r="K836" s="223"/>
      <c r="L836" s="223"/>
      <c r="M836" s="223"/>
      <c r="N836" s="222"/>
      <c r="O836" s="222"/>
      <c r="P836" s="222"/>
      <c r="Q836" s="222"/>
      <c r="R836" s="223"/>
      <c r="S836" s="223"/>
      <c r="T836" s="223"/>
      <c r="U836" s="223"/>
      <c r="V836" s="223"/>
      <c r="W836" s="223"/>
      <c r="X836" s="223"/>
      <c r="Y836" s="212"/>
      <c r="Z836" s="212"/>
      <c r="AA836" s="212"/>
      <c r="AB836" s="212"/>
      <c r="AC836" s="212"/>
      <c r="AD836" s="212"/>
      <c r="AE836" s="212"/>
      <c r="AF836" s="212"/>
      <c r="AG836" s="212" t="s">
        <v>172</v>
      </c>
      <c r="AH836" s="212">
        <v>0</v>
      </c>
      <c r="AI836" s="212"/>
      <c r="AJ836" s="212"/>
      <c r="AK836" s="212"/>
      <c r="AL836" s="212"/>
      <c r="AM836" s="212"/>
      <c r="AN836" s="212"/>
      <c r="AO836" s="212"/>
      <c r="AP836" s="212"/>
      <c r="AQ836" s="212"/>
      <c r="AR836" s="212"/>
      <c r="AS836" s="212"/>
      <c r="AT836" s="212"/>
      <c r="AU836" s="212"/>
      <c r="AV836" s="212"/>
      <c r="AW836" s="212"/>
      <c r="AX836" s="212"/>
      <c r="AY836" s="212"/>
      <c r="AZ836" s="212"/>
      <c r="BA836" s="212"/>
      <c r="BB836" s="212"/>
      <c r="BC836" s="212"/>
      <c r="BD836" s="212"/>
      <c r="BE836" s="212"/>
      <c r="BF836" s="212"/>
      <c r="BG836" s="212"/>
      <c r="BH836" s="212"/>
    </row>
    <row r="837" spans="1:60" outlineLevel="1" x14ac:dyDescent="0.2">
      <c r="A837" s="219"/>
      <c r="B837" s="220"/>
      <c r="C837" s="261" t="s">
        <v>182</v>
      </c>
      <c r="D837" s="253"/>
      <c r="E837" s="254"/>
      <c r="F837" s="223"/>
      <c r="G837" s="223"/>
      <c r="H837" s="223"/>
      <c r="I837" s="223"/>
      <c r="J837" s="223"/>
      <c r="K837" s="223"/>
      <c r="L837" s="223"/>
      <c r="M837" s="223"/>
      <c r="N837" s="222"/>
      <c r="O837" s="222"/>
      <c r="P837" s="222"/>
      <c r="Q837" s="222"/>
      <c r="R837" s="223"/>
      <c r="S837" s="223"/>
      <c r="T837" s="223"/>
      <c r="U837" s="223"/>
      <c r="V837" s="223"/>
      <c r="W837" s="223"/>
      <c r="X837" s="223"/>
      <c r="Y837" s="212"/>
      <c r="Z837" s="212"/>
      <c r="AA837" s="212"/>
      <c r="AB837" s="212"/>
      <c r="AC837" s="212"/>
      <c r="AD837" s="212"/>
      <c r="AE837" s="212"/>
      <c r="AF837" s="212"/>
      <c r="AG837" s="212" t="s">
        <v>172</v>
      </c>
      <c r="AH837" s="212">
        <v>0</v>
      </c>
      <c r="AI837" s="212"/>
      <c r="AJ837" s="212"/>
      <c r="AK837" s="212"/>
      <c r="AL837" s="212"/>
      <c r="AM837" s="212"/>
      <c r="AN837" s="212"/>
      <c r="AO837" s="212"/>
      <c r="AP837" s="212"/>
      <c r="AQ837" s="212"/>
      <c r="AR837" s="212"/>
      <c r="AS837" s="212"/>
      <c r="AT837" s="212"/>
      <c r="AU837" s="212"/>
      <c r="AV837" s="212"/>
      <c r="AW837" s="212"/>
      <c r="AX837" s="212"/>
      <c r="AY837" s="212"/>
      <c r="AZ837" s="212"/>
      <c r="BA837" s="212"/>
      <c r="BB837" s="212"/>
      <c r="BC837" s="212"/>
      <c r="BD837" s="212"/>
      <c r="BE837" s="212"/>
      <c r="BF837" s="212"/>
      <c r="BG837" s="212"/>
      <c r="BH837" s="212"/>
    </row>
    <row r="838" spans="1:60" outlineLevel="1" x14ac:dyDescent="0.2">
      <c r="A838" s="219"/>
      <c r="B838" s="220"/>
      <c r="C838" s="261" t="s">
        <v>238</v>
      </c>
      <c r="D838" s="253"/>
      <c r="E838" s="254">
        <v>-3.1520000000000001</v>
      </c>
      <c r="F838" s="223"/>
      <c r="G838" s="223"/>
      <c r="H838" s="223"/>
      <c r="I838" s="223"/>
      <c r="J838" s="223"/>
      <c r="K838" s="223"/>
      <c r="L838" s="223"/>
      <c r="M838" s="223"/>
      <c r="N838" s="222"/>
      <c r="O838" s="222"/>
      <c r="P838" s="222"/>
      <c r="Q838" s="222"/>
      <c r="R838" s="223"/>
      <c r="S838" s="223"/>
      <c r="T838" s="223"/>
      <c r="U838" s="223"/>
      <c r="V838" s="223"/>
      <c r="W838" s="223"/>
      <c r="X838" s="223"/>
      <c r="Y838" s="212"/>
      <c r="Z838" s="212"/>
      <c r="AA838" s="212"/>
      <c r="AB838" s="212"/>
      <c r="AC838" s="212"/>
      <c r="AD838" s="212"/>
      <c r="AE838" s="212"/>
      <c r="AF838" s="212"/>
      <c r="AG838" s="212" t="s">
        <v>172</v>
      </c>
      <c r="AH838" s="212">
        <v>0</v>
      </c>
      <c r="AI838" s="212"/>
      <c r="AJ838" s="212"/>
      <c r="AK838" s="212"/>
      <c r="AL838" s="212"/>
      <c r="AM838" s="212"/>
      <c r="AN838" s="212"/>
      <c r="AO838" s="212"/>
      <c r="AP838" s="212"/>
      <c r="AQ838" s="212"/>
      <c r="AR838" s="212"/>
      <c r="AS838" s="212"/>
      <c r="AT838" s="212"/>
      <c r="AU838" s="212"/>
      <c r="AV838" s="212"/>
      <c r="AW838" s="212"/>
      <c r="AX838" s="212"/>
      <c r="AY838" s="212"/>
      <c r="AZ838" s="212"/>
      <c r="BA838" s="212"/>
      <c r="BB838" s="212"/>
      <c r="BC838" s="212"/>
      <c r="BD838" s="212"/>
      <c r="BE838" s="212"/>
      <c r="BF838" s="212"/>
      <c r="BG838" s="212"/>
      <c r="BH838" s="212"/>
    </row>
    <row r="839" spans="1:60" outlineLevel="1" x14ac:dyDescent="0.2">
      <c r="A839" s="219"/>
      <c r="B839" s="220"/>
      <c r="C839" s="261" t="s">
        <v>261</v>
      </c>
      <c r="D839" s="253"/>
      <c r="E839" s="254">
        <v>-4.2</v>
      </c>
      <c r="F839" s="223"/>
      <c r="G839" s="223"/>
      <c r="H839" s="223"/>
      <c r="I839" s="223"/>
      <c r="J839" s="223"/>
      <c r="K839" s="223"/>
      <c r="L839" s="223"/>
      <c r="M839" s="223"/>
      <c r="N839" s="222"/>
      <c r="O839" s="222"/>
      <c r="P839" s="222"/>
      <c r="Q839" s="222"/>
      <c r="R839" s="223"/>
      <c r="S839" s="223"/>
      <c r="T839" s="223"/>
      <c r="U839" s="223"/>
      <c r="V839" s="223"/>
      <c r="W839" s="223"/>
      <c r="X839" s="223"/>
      <c r="Y839" s="212"/>
      <c r="Z839" s="212"/>
      <c r="AA839" s="212"/>
      <c r="AB839" s="212"/>
      <c r="AC839" s="212"/>
      <c r="AD839" s="212"/>
      <c r="AE839" s="212"/>
      <c r="AF839" s="212"/>
      <c r="AG839" s="212" t="s">
        <v>172</v>
      </c>
      <c r="AH839" s="212">
        <v>0</v>
      </c>
      <c r="AI839" s="212"/>
      <c r="AJ839" s="212"/>
      <c r="AK839" s="212"/>
      <c r="AL839" s="212"/>
      <c r="AM839" s="212"/>
      <c r="AN839" s="212"/>
      <c r="AO839" s="212"/>
      <c r="AP839" s="212"/>
      <c r="AQ839" s="212"/>
      <c r="AR839" s="212"/>
      <c r="AS839" s="212"/>
      <c r="AT839" s="212"/>
      <c r="AU839" s="212"/>
      <c r="AV839" s="212"/>
      <c r="AW839" s="212"/>
      <c r="AX839" s="212"/>
      <c r="AY839" s="212"/>
      <c r="AZ839" s="212"/>
      <c r="BA839" s="212"/>
      <c r="BB839" s="212"/>
      <c r="BC839" s="212"/>
      <c r="BD839" s="212"/>
      <c r="BE839" s="212"/>
      <c r="BF839" s="212"/>
      <c r="BG839" s="212"/>
      <c r="BH839" s="212"/>
    </row>
    <row r="840" spans="1:60" outlineLevel="1" x14ac:dyDescent="0.2">
      <c r="A840" s="219"/>
      <c r="B840" s="220"/>
      <c r="C840" s="261" t="s">
        <v>257</v>
      </c>
      <c r="D840" s="253"/>
      <c r="E840" s="254">
        <v>-1.885</v>
      </c>
      <c r="F840" s="223"/>
      <c r="G840" s="223"/>
      <c r="H840" s="223"/>
      <c r="I840" s="223"/>
      <c r="J840" s="223"/>
      <c r="K840" s="223"/>
      <c r="L840" s="223"/>
      <c r="M840" s="223"/>
      <c r="N840" s="222"/>
      <c r="O840" s="222"/>
      <c r="P840" s="222"/>
      <c r="Q840" s="222"/>
      <c r="R840" s="223"/>
      <c r="S840" s="223"/>
      <c r="T840" s="223"/>
      <c r="U840" s="223"/>
      <c r="V840" s="223"/>
      <c r="W840" s="223"/>
      <c r="X840" s="223"/>
      <c r="Y840" s="212"/>
      <c r="Z840" s="212"/>
      <c r="AA840" s="212"/>
      <c r="AB840" s="212"/>
      <c r="AC840" s="212"/>
      <c r="AD840" s="212"/>
      <c r="AE840" s="212"/>
      <c r="AF840" s="212"/>
      <c r="AG840" s="212" t="s">
        <v>172</v>
      </c>
      <c r="AH840" s="212">
        <v>0</v>
      </c>
      <c r="AI840" s="212"/>
      <c r="AJ840" s="212"/>
      <c r="AK840" s="212"/>
      <c r="AL840" s="212"/>
      <c r="AM840" s="212"/>
      <c r="AN840" s="212"/>
      <c r="AO840" s="212"/>
      <c r="AP840" s="212"/>
      <c r="AQ840" s="212"/>
      <c r="AR840" s="212"/>
      <c r="AS840" s="212"/>
      <c r="AT840" s="212"/>
      <c r="AU840" s="212"/>
      <c r="AV840" s="212"/>
      <c r="AW840" s="212"/>
      <c r="AX840" s="212"/>
      <c r="AY840" s="212"/>
      <c r="AZ840" s="212"/>
      <c r="BA840" s="212"/>
      <c r="BB840" s="212"/>
      <c r="BC840" s="212"/>
      <c r="BD840" s="212"/>
      <c r="BE840" s="212"/>
      <c r="BF840" s="212"/>
      <c r="BG840" s="212"/>
      <c r="BH840" s="212"/>
    </row>
    <row r="841" spans="1:60" outlineLevel="1" x14ac:dyDescent="0.2">
      <c r="A841" s="219"/>
      <c r="B841" s="220"/>
      <c r="C841" s="261" t="s">
        <v>262</v>
      </c>
      <c r="D841" s="253"/>
      <c r="E841" s="254"/>
      <c r="F841" s="223"/>
      <c r="G841" s="223"/>
      <c r="H841" s="223"/>
      <c r="I841" s="223"/>
      <c r="J841" s="223"/>
      <c r="K841" s="223"/>
      <c r="L841" s="223"/>
      <c r="M841" s="223"/>
      <c r="N841" s="222"/>
      <c r="O841" s="222"/>
      <c r="P841" s="222"/>
      <c r="Q841" s="222"/>
      <c r="R841" s="223"/>
      <c r="S841" s="223"/>
      <c r="T841" s="223"/>
      <c r="U841" s="223"/>
      <c r="V841" s="223"/>
      <c r="W841" s="223"/>
      <c r="X841" s="223"/>
      <c r="Y841" s="212"/>
      <c r="Z841" s="212"/>
      <c r="AA841" s="212"/>
      <c r="AB841" s="212"/>
      <c r="AC841" s="212"/>
      <c r="AD841" s="212"/>
      <c r="AE841" s="212"/>
      <c r="AF841" s="212"/>
      <c r="AG841" s="212" t="s">
        <v>172</v>
      </c>
      <c r="AH841" s="212">
        <v>0</v>
      </c>
      <c r="AI841" s="212"/>
      <c r="AJ841" s="212"/>
      <c r="AK841" s="212"/>
      <c r="AL841" s="212"/>
      <c r="AM841" s="212"/>
      <c r="AN841" s="212"/>
      <c r="AO841" s="212"/>
      <c r="AP841" s="212"/>
      <c r="AQ841" s="212"/>
      <c r="AR841" s="212"/>
      <c r="AS841" s="212"/>
      <c r="AT841" s="212"/>
      <c r="AU841" s="212"/>
      <c r="AV841" s="212"/>
      <c r="AW841" s="212"/>
      <c r="AX841" s="212"/>
      <c r="AY841" s="212"/>
      <c r="AZ841" s="212"/>
      <c r="BA841" s="212"/>
      <c r="BB841" s="212"/>
      <c r="BC841" s="212"/>
      <c r="BD841" s="212"/>
      <c r="BE841" s="212"/>
      <c r="BF841" s="212"/>
      <c r="BG841" s="212"/>
      <c r="BH841" s="212"/>
    </row>
    <row r="842" spans="1:60" outlineLevel="1" x14ac:dyDescent="0.2">
      <c r="A842" s="219"/>
      <c r="B842" s="220"/>
      <c r="C842" s="263" t="s">
        <v>263</v>
      </c>
      <c r="D842" s="255"/>
      <c r="E842" s="256"/>
      <c r="F842" s="223"/>
      <c r="G842" s="223"/>
      <c r="H842" s="223"/>
      <c r="I842" s="223"/>
      <c r="J842" s="223"/>
      <c r="K842" s="223"/>
      <c r="L842" s="223"/>
      <c r="M842" s="223"/>
      <c r="N842" s="222"/>
      <c r="O842" s="222"/>
      <c r="P842" s="222"/>
      <c r="Q842" s="222"/>
      <c r="R842" s="223"/>
      <c r="S842" s="223"/>
      <c r="T842" s="223"/>
      <c r="U842" s="223"/>
      <c r="V842" s="223"/>
      <c r="W842" s="223"/>
      <c r="X842" s="223"/>
      <c r="Y842" s="212"/>
      <c r="Z842" s="212"/>
      <c r="AA842" s="212"/>
      <c r="AB842" s="212"/>
      <c r="AC842" s="212"/>
      <c r="AD842" s="212"/>
      <c r="AE842" s="212"/>
      <c r="AF842" s="212"/>
      <c r="AG842" s="212" t="s">
        <v>172</v>
      </c>
      <c r="AH842" s="212"/>
      <c r="AI842" s="212"/>
      <c r="AJ842" s="212"/>
      <c r="AK842" s="212"/>
      <c r="AL842" s="212"/>
      <c r="AM842" s="212"/>
      <c r="AN842" s="212"/>
      <c r="AO842" s="212"/>
      <c r="AP842" s="212"/>
      <c r="AQ842" s="212"/>
      <c r="AR842" s="212"/>
      <c r="AS842" s="212"/>
      <c r="AT842" s="212"/>
      <c r="AU842" s="212"/>
      <c r="AV842" s="212"/>
      <c r="AW842" s="212"/>
      <c r="AX842" s="212"/>
      <c r="AY842" s="212"/>
      <c r="AZ842" s="212"/>
      <c r="BA842" s="212"/>
      <c r="BB842" s="212"/>
      <c r="BC842" s="212"/>
      <c r="BD842" s="212"/>
      <c r="BE842" s="212"/>
      <c r="BF842" s="212"/>
      <c r="BG842" s="212"/>
      <c r="BH842" s="212"/>
    </row>
    <row r="843" spans="1:60" outlineLevel="1" x14ac:dyDescent="0.2">
      <c r="A843" s="219"/>
      <c r="B843" s="220"/>
      <c r="C843" s="264" t="s">
        <v>264</v>
      </c>
      <c r="D843" s="255"/>
      <c r="E843" s="256">
        <v>79.8</v>
      </c>
      <c r="F843" s="223"/>
      <c r="G843" s="223"/>
      <c r="H843" s="223"/>
      <c r="I843" s="223"/>
      <c r="J843" s="223"/>
      <c r="K843" s="223"/>
      <c r="L843" s="223"/>
      <c r="M843" s="223"/>
      <c r="N843" s="222"/>
      <c r="O843" s="222"/>
      <c r="P843" s="222"/>
      <c r="Q843" s="222"/>
      <c r="R843" s="223"/>
      <c r="S843" s="223"/>
      <c r="T843" s="223"/>
      <c r="U843" s="223"/>
      <c r="V843" s="223"/>
      <c r="W843" s="223"/>
      <c r="X843" s="223"/>
      <c r="Y843" s="212"/>
      <c r="Z843" s="212"/>
      <c r="AA843" s="212"/>
      <c r="AB843" s="212"/>
      <c r="AC843" s="212"/>
      <c r="AD843" s="212"/>
      <c r="AE843" s="212"/>
      <c r="AF843" s="212"/>
      <c r="AG843" s="212" t="s">
        <v>172</v>
      </c>
      <c r="AH843" s="212">
        <v>2</v>
      </c>
      <c r="AI843" s="212"/>
      <c r="AJ843" s="212"/>
      <c r="AK843" s="212"/>
      <c r="AL843" s="212"/>
      <c r="AM843" s="212"/>
      <c r="AN843" s="212"/>
      <c r="AO843" s="212"/>
      <c r="AP843" s="212"/>
      <c r="AQ843" s="212"/>
      <c r="AR843" s="212"/>
      <c r="AS843" s="212"/>
      <c r="AT843" s="212"/>
      <c r="AU843" s="212"/>
      <c r="AV843" s="212"/>
      <c r="AW843" s="212"/>
      <c r="AX843" s="212"/>
      <c r="AY843" s="212"/>
      <c r="AZ843" s="212"/>
      <c r="BA843" s="212"/>
      <c r="BB843" s="212"/>
      <c r="BC843" s="212"/>
      <c r="BD843" s="212"/>
      <c r="BE843" s="212"/>
      <c r="BF843" s="212"/>
      <c r="BG843" s="212"/>
      <c r="BH843" s="212"/>
    </row>
    <row r="844" spans="1:60" outlineLevel="1" x14ac:dyDescent="0.2">
      <c r="A844" s="219"/>
      <c r="B844" s="220"/>
      <c r="C844" s="264" t="s">
        <v>265</v>
      </c>
      <c r="D844" s="255"/>
      <c r="E844" s="256">
        <v>12.16</v>
      </c>
      <c r="F844" s="223"/>
      <c r="G844" s="223"/>
      <c r="H844" s="223"/>
      <c r="I844" s="223"/>
      <c r="J844" s="223"/>
      <c r="K844" s="223"/>
      <c r="L844" s="223"/>
      <c r="M844" s="223"/>
      <c r="N844" s="222"/>
      <c r="O844" s="222"/>
      <c r="P844" s="222"/>
      <c r="Q844" s="222"/>
      <c r="R844" s="223"/>
      <c r="S844" s="223"/>
      <c r="T844" s="223"/>
      <c r="U844" s="223"/>
      <c r="V844" s="223"/>
      <c r="W844" s="223"/>
      <c r="X844" s="223"/>
      <c r="Y844" s="212"/>
      <c r="Z844" s="212"/>
      <c r="AA844" s="212"/>
      <c r="AB844" s="212"/>
      <c r="AC844" s="212"/>
      <c r="AD844" s="212"/>
      <c r="AE844" s="212"/>
      <c r="AF844" s="212"/>
      <c r="AG844" s="212" t="s">
        <v>172</v>
      </c>
      <c r="AH844" s="212">
        <v>2</v>
      </c>
      <c r="AI844" s="212"/>
      <c r="AJ844" s="212"/>
      <c r="AK844" s="212"/>
      <c r="AL844" s="212"/>
      <c r="AM844" s="212"/>
      <c r="AN844" s="212"/>
      <c r="AO844" s="212"/>
      <c r="AP844" s="212"/>
      <c r="AQ844" s="212"/>
      <c r="AR844" s="212"/>
      <c r="AS844" s="212"/>
      <c r="AT844" s="212"/>
      <c r="AU844" s="212"/>
      <c r="AV844" s="212"/>
      <c r="AW844" s="212"/>
      <c r="AX844" s="212"/>
      <c r="AY844" s="212"/>
      <c r="AZ844" s="212"/>
      <c r="BA844" s="212"/>
      <c r="BB844" s="212"/>
      <c r="BC844" s="212"/>
      <c r="BD844" s="212"/>
      <c r="BE844" s="212"/>
      <c r="BF844" s="212"/>
      <c r="BG844" s="212"/>
      <c r="BH844" s="212"/>
    </row>
    <row r="845" spans="1:60" outlineLevel="1" x14ac:dyDescent="0.2">
      <c r="A845" s="219"/>
      <c r="B845" s="220"/>
      <c r="C845" s="263" t="s">
        <v>266</v>
      </c>
      <c r="D845" s="255"/>
      <c r="E845" s="256"/>
      <c r="F845" s="223"/>
      <c r="G845" s="223"/>
      <c r="H845" s="223"/>
      <c r="I845" s="223"/>
      <c r="J845" s="223"/>
      <c r="K845" s="223"/>
      <c r="L845" s="223"/>
      <c r="M845" s="223"/>
      <c r="N845" s="222"/>
      <c r="O845" s="222"/>
      <c r="P845" s="222"/>
      <c r="Q845" s="222"/>
      <c r="R845" s="223"/>
      <c r="S845" s="223"/>
      <c r="T845" s="223"/>
      <c r="U845" s="223"/>
      <c r="V845" s="223"/>
      <c r="W845" s="223"/>
      <c r="X845" s="223"/>
      <c r="Y845" s="212"/>
      <c r="Z845" s="212"/>
      <c r="AA845" s="212"/>
      <c r="AB845" s="212"/>
      <c r="AC845" s="212"/>
      <c r="AD845" s="212"/>
      <c r="AE845" s="212"/>
      <c r="AF845" s="212"/>
      <c r="AG845" s="212" t="s">
        <v>172</v>
      </c>
      <c r="AH845" s="212"/>
      <c r="AI845" s="212"/>
      <c r="AJ845" s="212"/>
      <c r="AK845" s="212"/>
      <c r="AL845" s="212"/>
      <c r="AM845" s="212"/>
      <c r="AN845" s="212"/>
      <c r="AO845" s="212"/>
      <c r="AP845" s="212"/>
      <c r="AQ845" s="212"/>
      <c r="AR845" s="212"/>
      <c r="AS845" s="212"/>
      <c r="AT845" s="212"/>
      <c r="AU845" s="212"/>
      <c r="AV845" s="212"/>
      <c r="AW845" s="212"/>
      <c r="AX845" s="212"/>
      <c r="AY845" s="212"/>
      <c r="AZ845" s="212"/>
      <c r="BA845" s="212"/>
      <c r="BB845" s="212"/>
      <c r="BC845" s="212"/>
      <c r="BD845" s="212"/>
      <c r="BE845" s="212"/>
      <c r="BF845" s="212"/>
      <c r="BG845" s="212"/>
      <c r="BH845" s="212"/>
    </row>
    <row r="846" spans="1:60" outlineLevel="1" x14ac:dyDescent="0.2">
      <c r="A846" s="219"/>
      <c r="B846" s="220"/>
      <c r="C846" s="261" t="s">
        <v>267</v>
      </c>
      <c r="D846" s="253"/>
      <c r="E846" s="254">
        <v>27.588000000000001</v>
      </c>
      <c r="F846" s="223"/>
      <c r="G846" s="223"/>
      <c r="H846" s="223"/>
      <c r="I846" s="223"/>
      <c r="J846" s="223"/>
      <c r="K846" s="223"/>
      <c r="L846" s="223"/>
      <c r="M846" s="223"/>
      <c r="N846" s="222"/>
      <c r="O846" s="222"/>
      <c r="P846" s="222"/>
      <c r="Q846" s="222"/>
      <c r="R846" s="223"/>
      <c r="S846" s="223"/>
      <c r="T846" s="223"/>
      <c r="U846" s="223"/>
      <c r="V846" s="223"/>
      <c r="W846" s="223"/>
      <c r="X846" s="223"/>
      <c r="Y846" s="212"/>
      <c r="Z846" s="212"/>
      <c r="AA846" s="212"/>
      <c r="AB846" s="212"/>
      <c r="AC846" s="212"/>
      <c r="AD846" s="212"/>
      <c r="AE846" s="212"/>
      <c r="AF846" s="212"/>
      <c r="AG846" s="212" t="s">
        <v>172</v>
      </c>
      <c r="AH846" s="212">
        <v>0</v>
      </c>
      <c r="AI846" s="212"/>
      <c r="AJ846" s="212"/>
      <c r="AK846" s="212"/>
      <c r="AL846" s="212"/>
      <c r="AM846" s="212"/>
      <c r="AN846" s="212"/>
      <c r="AO846" s="212"/>
      <c r="AP846" s="212"/>
      <c r="AQ846" s="212"/>
      <c r="AR846" s="212"/>
      <c r="AS846" s="212"/>
      <c r="AT846" s="212"/>
      <c r="AU846" s="212"/>
      <c r="AV846" s="212"/>
      <c r="AW846" s="212"/>
      <c r="AX846" s="212"/>
      <c r="AY846" s="212"/>
      <c r="AZ846" s="212"/>
      <c r="BA846" s="212"/>
      <c r="BB846" s="212"/>
      <c r="BC846" s="212"/>
      <c r="BD846" s="212"/>
      <c r="BE846" s="212"/>
      <c r="BF846" s="212"/>
      <c r="BG846" s="212"/>
      <c r="BH846" s="212"/>
    </row>
    <row r="847" spans="1:60" outlineLevel="1" x14ac:dyDescent="0.2">
      <c r="A847" s="233">
        <v>86</v>
      </c>
      <c r="B847" s="234" t="s">
        <v>677</v>
      </c>
      <c r="C847" s="249" t="s">
        <v>678</v>
      </c>
      <c r="D847" s="235" t="s">
        <v>176</v>
      </c>
      <c r="E847" s="236">
        <v>588.1626</v>
      </c>
      <c r="F847" s="237"/>
      <c r="G847" s="238">
        <f>ROUND(E847*F847,2)</f>
        <v>0</v>
      </c>
      <c r="H847" s="237"/>
      <c r="I847" s="238">
        <f>ROUND(E847*H847,2)</f>
        <v>0</v>
      </c>
      <c r="J847" s="237"/>
      <c r="K847" s="238">
        <f>ROUND(E847*J847,2)</f>
        <v>0</v>
      </c>
      <c r="L847" s="238">
        <v>21</v>
      </c>
      <c r="M847" s="238">
        <f>G847*(1+L847/100)</f>
        <v>0</v>
      </c>
      <c r="N847" s="236">
        <v>4.6000000000000001E-4</v>
      </c>
      <c r="O847" s="236">
        <f>ROUND(E847*N847,2)</f>
        <v>0.27</v>
      </c>
      <c r="P847" s="236">
        <v>0</v>
      </c>
      <c r="Q847" s="236">
        <f>ROUND(E847*P847,2)</f>
        <v>0</v>
      </c>
      <c r="R847" s="238" t="s">
        <v>672</v>
      </c>
      <c r="S847" s="238" t="s">
        <v>156</v>
      </c>
      <c r="T847" s="239" t="s">
        <v>156</v>
      </c>
      <c r="U847" s="223">
        <v>0.10191</v>
      </c>
      <c r="V847" s="223">
        <f>ROUND(E847*U847,2)</f>
        <v>59.94</v>
      </c>
      <c r="W847" s="223"/>
      <c r="X847" s="223" t="s">
        <v>169</v>
      </c>
      <c r="Y847" s="212"/>
      <c r="Z847" s="212"/>
      <c r="AA847" s="212"/>
      <c r="AB847" s="212"/>
      <c r="AC847" s="212"/>
      <c r="AD847" s="212"/>
      <c r="AE847" s="212"/>
      <c r="AF847" s="212"/>
      <c r="AG847" s="212" t="s">
        <v>170</v>
      </c>
      <c r="AH847" s="212"/>
      <c r="AI847" s="212"/>
      <c r="AJ847" s="212"/>
      <c r="AK847" s="212"/>
      <c r="AL847" s="212"/>
      <c r="AM847" s="212"/>
      <c r="AN847" s="212"/>
      <c r="AO847" s="212"/>
      <c r="AP847" s="212"/>
      <c r="AQ847" s="212"/>
      <c r="AR847" s="212"/>
      <c r="AS847" s="212"/>
      <c r="AT847" s="212"/>
      <c r="AU847" s="212"/>
      <c r="AV847" s="212"/>
      <c r="AW847" s="212"/>
      <c r="AX847" s="212"/>
      <c r="AY847" s="212"/>
      <c r="AZ847" s="212"/>
      <c r="BA847" s="212"/>
      <c r="BB847" s="212"/>
      <c r="BC847" s="212"/>
      <c r="BD847" s="212"/>
      <c r="BE847" s="212"/>
      <c r="BF847" s="212"/>
      <c r="BG847" s="212"/>
      <c r="BH847" s="212"/>
    </row>
    <row r="848" spans="1:60" outlineLevel="1" x14ac:dyDescent="0.2">
      <c r="A848" s="219"/>
      <c r="B848" s="220"/>
      <c r="C848" s="261" t="s">
        <v>218</v>
      </c>
      <c r="D848" s="253"/>
      <c r="E848" s="254"/>
      <c r="F848" s="223"/>
      <c r="G848" s="223"/>
      <c r="H848" s="223"/>
      <c r="I848" s="223"/>
      <c r="J848" s="223"/>
      <c r="K848" s="223"/>
      <c r="L848" s="223"/>
      <c r="M848" s="223"/>
      <c r="N848" s="222"/>
      <c r="O848" s="222"/>
      <c r="P848" s="222"/>
      <c r="Q848" s="222"/>
      <c r="R848" s="223"/>
      <c r="S848" s="223"/>
      <c r="T848" s="223"/>
      <c r="U848" s="223"/>
      <c r="V848" s="223"/>
      <c r="W848" s="223"/>
      <c r="X848" s="223"/>
      <c r="Y848" s="212"/>
      <c r="Z848" s="212"/>
      <c r="AA848" s="212"/>
      <c r="AB848" s="212"/>
      <c r="AC848" s="212"/>
      <c r="AD848" s="212"/>
      <c r="AE848" s="212"/>
      <c r="AF848" s="212"/>
      <c r="AG848" s="212" t="s">
        <v>172</v>
      </c>
      <c r="AH848" s="212">
        <v>0</v>
      </c>
      <c r="AI848" s="212"/>
      <c r="AJ848" s="212"/>
      <c r="AK848" s="212"/>
      <c r="AL848" s="212"/>
      <c r="AM848" s="212"/>
      <c r="AN848" s="212"/>
      <c r="AO848" s="212"/>
      <c r="AP848" s="212"/>
      <c r="AQ848" s="212"/>
      <c r="AR848" s="212"/>
      <c r="AS848" s="212"/>
      <c r="AT848" s="212"/>
      <c r="AU848" s="212"/>
      <c r="AV848" s="212"/>
      <c r="AW848" s="212"/>
      <c r="AX848" s="212"/>
      <c r="AY848" s="212"/>
      <c r="AZ848" s="212"/>
      <c r="BA848" s="212"/>
      <c r="BB848" s="212"/>
      <c r="BC848" s="212"/>
      <c r="BD848" s="212"/>
      <c r="BE848" s="212"/>
      <c r="BF848" s="212"/>
      <c r="BG848" s="212"/>
      <c r="BH848" s="212"/>
    </row>
    <row r="849" spans="1:60" outlineLevel="1" x14ac:dyDescent="0.2">
      <c r="A849" s="219"/>
      <c r="B849" s="220"/>
      <c r="C849" s="261" t="s">
        <v>219</v>
      </c>
      <c r="D849" s="253"/>
      <c r="E849" s="254"/>
      <c r="F849" s="223"/>
      <c r="G849" s="223"/>
      <c r="H849" s="223"/>
      <c r="I849" s="223"/>
      <c r="J849" s="223"/>
      <c r="K849" s="223"/>
      <c r="L849" s="223"/>
      <c r="M849" s="223"/>
      <c r="N849" s="222"/>
      <c r="O849" s="222"/>
      <c r="P849" s="222"/>
      <c r="Q849" s="222"/>
      <c r="R849" s="223"/>
      <c r="S849" s="223"/>
      <c r="T849" s="223"/>
      <c r="U849" s="223"/>
      <c r="V849" s="223"/>
      <c r="W849" s="223"/>
      <c r="X849" s="223"/>
      <c r="Y849" s="212"/>
      <c r="Z849" s="212"/>
      <c r="AA849" s="212"/>
      <c r="AB849" s="212"/>
      <c r="AC849" s="212"/>
      <c r="AD849" s="212"/>
      <c r="AE849" s="212"/>
      <c r="AF849" s="212"/>
      <c r="AG849" s="212" t="s">
        <v>172</v>
      </c>
      <c r="AH849" s="212">
        <v>0</v>
      </c>
      <c r="AI849" s="212"/>
      <c r="AJ849" s="212"/>
      <c r="AK849" s="212"/>
      <c r="AL849" s="212"/>
      <c r="AM849" s="212"/>
      <c r="AN849" s="212"/>
      <c r="AO849" s="212"/>
      <c r="AP849" s="212"/>
      <c r="AQ849" s="212"/>
      <c r="AR849" s="212"/>
      <c r="AS849" s="212"/>
      <c r="AT849" s="212"/>
      <c r="AU849" s="212"/>
      <c r="AV849" s="212"/>
      <c r="AW849" s="212"/>
      <c r="AX849" s="212"/>
      <c r="AY849" s="212"/>
      <c r="AZ849" s="212"/>
      <c r="BA849" s="212"/>
      <c r="BB849" s="212"/>
      <c r="BC849" s="212"/>
      <c r="BD849" s="212"/>
      <c r="BE849" s="212"/>
      <c r="BF849" s="212"/>
      <c r="BG849" s="212"/>
      <c r="BH849" s="212"/>
    </row>
    <row r="850" spans="1:60" outlineLevel="1" x14ac:dyDescent="0.2">
      <c r="A850" s="219"/>
      <c r="B850" s="220"/>
      <c r="C850" s="261" t="s">
        <v>220</v>
      </c>
      <c r="D850" s="253"/>
      <c r="E850" s="254">
        <v>99.2</v>
      </c>
      <c r="F850" s="223"/>
      <c r="G850" s="223"/>
      <c r="H850" s="223"/>
      <c r="I850" s="223"/>
      <c r="J850" s="223"/>
      <c r="K850" s="223"/>
      <c r="L850" s="223"/>
      <c r="M850" s="223"/>
      <c r="N850" s="222"/>
      <c r="O850" s="222"/>
      <c r="P850" s="222"/>
      <c r="Q850" s="222"/>
      <c r="R850" s="223"/>
      <c r="S850" s="223"/>
      <c r="T850" s="223"/>
      <c r="U850" s="223"/>
      <c r="V850" s="223"/>
      <c r="W850" s="223"/>
      <c r="X850" s="223"/>
      <c r="Y850" s="212"/>
      <c r="Z850" s="212"/>
      <c r="AA850" s="212"/>
      <c r="AB850" s="212"/>
      <c r="AC850" s="212"/>
      <c r="AD850" s="212"/>
      <c r="AE850" s="212"/>
      <c r="AF850" s="212"/>
      <c r="AG850" s="212" t="s">
        <v>172</v>
      </c>
      <c r="AH850" s="212">
        <v>0</v>
      </c>
      <c r="AI850" s="212"/>
      <c r="AJ850" s="212"/>
      <c r="AK850" s="212"/>
      <c r="AL850" s="212"/>
      <c r="AM850" s="212"/>
      <c r="AN850" s="212"/>
      <c r="AO850" s="212"/>
      <c r="AP850" s="212"/>
      <c r="AQ850" s="212"/>
      <c r="AR850" s="212"/>
      <c r="AS850" s="212"/>
      <c r="AT850" s="212"/>
      <c r="AU850" s="212"/>
      <c r="AV850" s="212"/>
      <c r="AW850" s="212"/>
      <c r="AX850" s="212"/>
      <c r="AY850" s="212"/>
      <c r="AZ850" s="212"/>
      <c r="BA850" s="212"/>
      <c r="BB850" s="212"/>
      <c r="BC850" s="212"/>
      <c r="BD850" s="212"/>
      <c r="BE850" s="212"/>
      <c r="BF850" s="212"/>
      <c r="BG850" s="212"/>
      <c r="BH850" s="212"/>
    </row>
    <row r="851" spans="1:60" outlineLevel="1" x14ac:dyDescent="0.2">
      <c r="A851" s="219"/>
      <c r="B851" s="220"/>
      <c r="C851" s="261" t="s">
        <v>221</v>
      </c>
      <c r="D851" s="253"/>
      <c r="E851" s="254">
        <v>85.1</v>
      </c>
      <c r="F851" s="223"/>
      <c r="G851" s="223"/>
      <c r="H851" s="223"/>
      <c r="I851" s="223"/>
      <c r="J851" s="223"/>
      <c r="K851" s="223"/>
      <c r="L851" s="223"/>
      <c r="M851" s="223"/>
      <c r="N851" s="222"/>
      <c r="O851" s="222"/>
      <c r="P851" s="222"/>
      <c r="Q851" s="222"/>
      <c r="R851" s="223"/>
      <c r="S851" s="223"/>
      <c r="T851" s="223"/>
      <c r="U851" s="223"/>
      <c r="V851" s="223"/>
      <c r="W851" s="223"/>
      <c r="X851" s="223"/>
      <c r="Y851" s="212"/>
      <c r="Z851" s="212"/>
      <c r="AA851" s="212"/>
      <c r="AB851" s="212"/>
      <c r="AC851" s="212"/>
      <c r="AD851" s="212"/>
      <c r="AE851" s="212"/>
      <c r="AF851" s="212"/>
      <c r="AG851" s="212" t="s">
        <v>172</v>
      </c>
      <c r="AH851" s="212">
        <v>0</v>
      </c>
      <c r="AI851" s="212"/>
      <c r="AJ851" s="212"/>
      <c r="AK851" s="212"/>
      <c r="AL851" s="212"/>
      <c r="AM851" s="212"/>
      <c r="AN851" s="212"/>
      <c r="AO851" s="212"/>
      <c r="AP851" s="212"/>
      <c r="AQ851" s="212"/>
      <c r="AR851" s="212"/>
      <c r="AS851" s="212"/>
      <c r="AT851" s="212"/>
      <c r="AU851" s="212"/>
      <c r="AV851" s="212"/>
      <c r="AW851" s="212"/>
      <c r="AX851" s="212"/>
      <c r="AY851" s="212"/>
      <c r="AZ851" s="212"/>
      <c r="BA851" s="212"/>
      <c r="BB851" s="212"/>
      <c r="BC851" s="212"/>
      <c r="BD851" s="212"/>
      <c r="BE851" s="212"/>
      <c r="BF851" s="212"/>
      <c r="BG851" s="212"/>
      <c r="BH851" s="212"/>
    </row>
    <row r="852" spans="1:60" outlineLevel="1" x14ac:dyDescent="0.2">
      <c r="A852" s="219"/>
      <c r="B852" s="220"/>
      <c r="C852" s="261" t="s">
        <v>226</v>
      </c>
      <c r="D852" s="253"/>
      <c r="E852" s="254"/>
      <c r="F852" s="223"/>
      <c r="G852" s="223"/>
      <c r="H852" s="223"/>
      <c r="I852" s="223"/>
      <c r="J852" s="223"/>
      <c r="K852" s="223"/>
      <c r="L852" s="223"/>
      <c r="M852" s="223"/>
      <c r="N852" s="222"/>
      <c r="O852" s="222"/>
      <c r="P852" s="222"/>
      <c r="Q852" s="222"/>
      <c r="R852" s="223"/>
      <c r="S852" s="223"/>
      <c r="T852" s="223"/>
      <c r="U852" s="223"/>
      <c r="V852" s="223"/>
      <c r="W852" s="223"/>
      <c r="X852" s="223"/>
      <c r="Y852" s="212"/>
      <c r="Z852" s="212"/>
      <c r="AA852" s="212"/>
      <c r="AB852" s="212"/>
      <c r="AC852" s="212"/>
      <c r="AD852" s="212"/>
      <c r="AE852" s="212"/>
      <c r="AF852" s="212"/>
      <c r="AG852" s="212" t="s">
        <v>172</v>
      </c>
      <c r="AH852" s="212">
        <v>0</v>
      </c>
      <c r="AI852" s="212"/>
      <c r="AJ852" s="212"/>
      <c r="AK852" s="212"/>
      <c r="AL852" s="212"/>
      <c r="AM852" s="212"/>
      <c r="AN852" s="212"/>
      <c r="AO852" s="212"/>
      <c r="AP852" s="212"/>
      <c r="AQ852" s="212"/>
      <c r="AR852" s="212"/>
      <c r="AS852" s="212"/>
      <c r="AT852" s="212"/>
      <c r="AU852" s="212"/>
      <c r="AV852" s="212"/>
      <c r="AW852" s="212"/>
      <c r="AX852" s="212"/>
      <c r="AY852" s="212"/>
      <c r="AZ852" s="212"/>
      <c r="BA852" s="212"/>
      <c r="BB852" s="212"/>
      <c r="BC852" s="212"/>
      <c r="BD852" s="212"/>
      <c r="BE852" s="212"/>
      <c r="BF852" s="212"/>
      <c r="BG852" s="212"/>
      <c r="BH852" s="212"/>
    </row>
    <row r="853" spans="1:60" outlineLevel="1" x14ac:dyDescent="0.2">
      <c r="A853" s="219"/>
      <c r="B853" s="220"/>
      <c r="C853" s="261" t="s">
        <v>227</v>
      </c>
      <c r="D853" s="253"/>
      <c r="E853" s="254"/>
      <c r="F853" s="223"/>
      <c r="G853" s="223"/>
      <c r="H853" s="223"/>
      <c r="I853" s="223"/>
      <c r="J853" s="223"/>
      <c r="K853" s="223"/>
      <c r="L853" s="223"/>
      <c r="M853" s="223"/>
      <c r="N853" s="222"/>
      <c r="O853" s="222"/>
      <c r="P853" s="222"/>
      <c r="Q853" s="222"/>
      <c r="R853" s="223"/>
      <c r="S853" s="223"/>
      <c r="T853" s="223"/>
      <c r="U853" s="223"/>
      <c r="V853" s="223"/>
      <c r="W853" s="223"/>
      <c r="X853" s="223"/>
      <c r="Y853" s="212"/>
      <c r="Z853" s="212"/>
      <c r="AA853" s="212"/>
      <c r="AB853" s="212"/>
      <c r="AC853" s="212"/>
      <c r="AD853" s="212"/>
      <c r="AE853" s="212"/>
      <c r="AF853" s="212"/>
      <c r="AG853" s="212" t="s">
        <v>172</v>
      </c>
      <c r="AH853" s="212">
        <v>0</v>
      </c>
      <c r="AI853" s="212"/>
      <c r="AJ853" s="212"/>
      <c r="AK853" s="212"/>
      <c r="AL853" s="212"/>
      <c r="AM853" s="212"/>
      <c r="AN853" s="212"/>
      <c r="AO853" s="212"/>
      <c r="AP853" s="212"/>
      <c r="AQ853" s="212"/>
      <c r="AR853" s="212"/>
      <c r="AS853" s="212"/>
      <c r="AT853" s="212"/>
      <c r="AU853" s="212"/>
      <c r="AV853" s="212"/>
      <c r="AW853" s="212"/>
      <c r="AX853" s="212"/>
      <c r="AY853" s="212"/>
      <c r="AZ853" s="212"/>
      <c r="BA853" s="212"/>
      <c r="BB853" s="212"/>
      <c r="BC853" s="212"/>
      <c r="BD853" s="212"/>
      <c r="BE853" s="212"/>
      <c r="BF853" s="212"/>
      <c r="BG853" s="212"/>
      <c r="BH853" s="212"/>
    </row>
    <row r="854" spans="1:60" outlineLevel="1" x14ac:dyDescent="0.2">
      <c r="A854" s="219"/>
      <c r="B854" s="220"/>
      <c r="C854" s="261" t="s">
        <v>228</v>
      </c>
      <c r="D854" s="253"/>
      <c r="E854" s="254">
        <v>28.62</v>
      </c>
      <c r="F854" s="223"/>
      <c r="G854" s="223"/>
      <c r="H854" s="223"/>
      <c r="I854" s="223"/>
      <c r="J854" s="223"/>
      <c r="K854" s="223"/>
      <c r="L854" s="223"/>
      <c r="M854" s="223"/>
      <c r="N854" s="222"/>
      <c r="O854" s="222"/>
      <c r="P854" s="222"/>
      <c r="Q854" s="222"/>
      <c r="R854" s="223"/>
      <c r="S854" s="223"/>
      <c r="T854" s="223"/>
      <c r="U854" s="223"/>
      <c r="V854" s="223"/>
      <c r="W854" s="223"/>
      <c r="X854" s="223"/>
      <c r="Y854" s="212"/>
      <c r="Z854" s="212"/>
      <c r="AA854" s="212"/>
      <c r="AB854" s="212"/>
      <c r="AC854" s="212"/>
      <c r="AD854" s="212"/>
      <c r="AE854" s="212"/>
      <c r="AF854" s="212"/>
      <c r="AG854" s="212" t="s">
        <v>172</v>
      </c>
      <c r="AH854" s="212">
        <v>0</v>
      </c>
      <c r="AI854" s="212"/>
      <c r="AJ854" s="212"/>
      <c r="AK854" s="212"/>
      <c r="AL854" s="212"/>
      <c r="AM854" s="212"/>
      <c r="AN854" s="212"/>
      <c r="AO854" s="212"/>
      <c r="AP854" s="212"/>
      <c r="AQ854" s="212"/>
      <c r="AR854" s="212"/>
      <c r="AS854" s="212"/>
      <c r="AT854" s="212"/>
      <c r="AU854" s="212"/>
      <c r="AV854" s="212"/>
      <c r="AW854" s="212"/>
      <c r="AX854" s="212"/>
      <c r="AY854" s="212"/>
      <c r="AZ854" s="212"/>
      <c r="BA854" s="212"/>
      <c r="BB854" s="212"/>
      <c r="BC854" s="212"/>
      <c r="BD854" s="212"/>
      <c r="BE854" s="212"/>
      <c r="BF854" s="212"/>
      <c r="BG854" s="212"/>
      <c r="BH854" s="212"/>
    </row>
    <row r="855" spans="1:60" outlineLevel="1" x14ac:dyDescent="0.2">
      <c r="A855" s="219"/>
      <c r="B855" s="220"/>
      <c r="C855" s="261" t="s">
        <v>182</v>
      </c>
      <c r="D855" s="253"/>
      <c r="E855" s="254"/>
      <c r="F855" s="223"/>
      <c r="G855" s="223"/>
      <c r="H855" s="223"/>
      <c r="I855" s="223"/>
      <c r="J855" s="223"/>
      <c r="K855" s="223"/>
      <c r="L855" s="223"/>
      <c r="M855" s="223"/>
      <c r="N855" s="222"/>
      <c r="O855" s="222"/>
      <c r="P855" s="222"/>
      <c r="Q855" s="222"/>
      <c r="R855" s="223"/>
      <c r="S855" s="223"/>
      <c r="T855" s="223"/>
      <c r="U855" s="223"/>
      <c r="V855" s="223"/>
      <c r="W855" s="223"/>
      <c r="X855" s="223"/>
      <c r="Y855" s="212"/>
      <c r="Z855" s="212"/>
      <c r="AA855" s="212"/>
      <c r="AB855" s="212"/>
      <c r="AC855" s="212"/>
      <c r="AD855" s="212"/>
      <c r="AE855" s="212"/>
      <c r="AF855" s="212"/>
      <c r="AG855" s="212" t="s">
        <v>172</v>
      </c>
      <c r="AH855" s="212">
        <v>0</v>
      </c>
      <c r="AI855" s="212"/>
      <c r="AJ855" s="212"/>
      <c r="AK855" s="212"/>
      <c r="AL855" s="212"/>
      <c r="AM855" s="212"/>
      <c r="AN855" s="212"/>
      <c r="AO855" s="212"/>
      <c r="AP855" s="212"/>
      <c r="AQ855" s="212"/>
      <c r="AR855" s="212"/>
      <c r="AS855" s="212"/>
      <c r="AT855" s="212"/>
      <c r="AU855" s="212"/>
      <c r="AV855" s="212"/>
      <c r="AW855" s="212"/>
      <c r="AX855" s="212"/>
      <c r="AY855" s="212"/>
      <c r="AZ855" s="212"/>
      <c r="BA855" s="212"/>
      <c r="BB855" s="212"/>
      <c r="BC855" s="212"/>
      <c r="BD855" s="212"/>
      <c r="BE855" s="212"/>
      <c r="BF855" s="212"/>
      <c r="BG855" s="212"/>
      <c r="BH855" s="212"/>
    </row>
    <row r="856" spans="1:60" outlineLevel="1" x14ac:dyDescent="0.2">
      <c r="A856" s="219"/>
      <c r="B856" s="220"/>
      <c r="C856" s="261" t="s">
        <v>229</v>
      </c>
      <c r="D856" s="253"/>
      <c r="E856" s="254">
        <v>-6.4</v>
      </c>
      <c r="F856" s="223"/>
      <c r="G856" s="223"/>
      <c r="H856" s="223"/>
      <c r="I856" s="223"/>
      <c r="J856" s="223"/>
      <c r="K856" s="223"/>
      <c r="L856" s="223"/>
      <c r="M856" s="223"/>
      <c r="N856" s="222"/>
      <c r="O856" s="222"/>
      <c r="P856" s="222"/>
      <c r="Q856" s="222"/>
      <c r="R856" s="223"/>
      <c r="S856" s="223"/>
      <c r="T856" s="223"/>
      <c r="U856" s="223"/>
      <c r="V856" s="223"/>
      <c r="W856" s="223"/>
      <c r="X856" s="223"/>
      <c r="Y856" s="212"/>
      <c r="Z856" s="212"/>
      <c r="AA856" s="212"/>
      <c r="AB856" s="212"/>
      <c r="AC856" s="212"/>
      <c r="AD856" s="212"/>
      <c r="AE856" s="212"/>
      <c r="AF856" s="212"/>
      <c r="AG856" s="212" t="s">
        <v>172</v>
      </c>
      <c r="AH856" s="212">
        <v>0</v>
      </c>
      <c r="AI856" s="212"/>
      <c r="AJ856" s="212"/>
      <c r="AK856" s="212"/>
      <c r="AL856" s="212"/>
      <c r="AM856" s="212"/>
      <c r="AN856" s="212"/>
      <c r="AO856" s="212"/>
      <c r="AP856" s="212"/>
      <c r="AQ856" s="212"/>
      <c r="AR856" s="212"/>
      <c r="AS856" s="212"/>
      <c r="AT856" s="212"/>
      <c r="AU856" s="212"/>
      <c r="AV856" s="212"/>
      <c r="AW856" s="212"/>
      <c r="AX856" s="212"/>
      <c r="AY856" s="212"/>
      <c r="AZ856" s="212"/>
      <c r="BA856" s="212"/>
      <c r="BB856" s="212"/>
      <c r="BC856" s="212"/>
      <c r="BD856" s="212"/>
      <c r="BE856" s="212"/>
      <c r="BF856" s="212"/>
      <c r="BG856" s="212"/>
      <c r="BH856" s="212"/>
    </row>
    <row r="857" spans="1:60" outlineLevel="1" x14ac:dyDescent="0.2">
      <c r="A857" s="219"/>
      <c r="B857" s="220"/>
      <c r="C857" s="261" t="s">
        <v>230</v>
      </c>
      <c r="D857" s="253"/>
      <c r="E857" s="254">
        <v>-2.3639999999999999</v>
      </c>
      <c r="F857" s="223"/>
      <c r="G857" s="223"/>
      <c r="H857" s="223"/>
      <c r="I857" s="223"/>
      <c r="J857" s="223"/>
      <c r="K857" s="223"/>
      <c r="L857" s="223"/>
      <c r="M857" s="223"/>
      <c r="N857" s="222"/>
      <c r="O857" s="222"/>
      <c r="P857" s="222"/>
      <c r="Q857" s="222"/>
      <c r="R857" s="223"/>
      <c r="S857" s="223"/>
      <c r="T857" s="223"/>
      <c r="U857" s="223"/>
      <c r="V857" s="223"/>
      <c r="W857" s="223"/>
      <c r="X857" s="223"/>
      <c r="Y857" s="212"/>
      <c r="Z857" s="212"/>
      <c r="AA857" s="212"/>
      <c r="AB857" s="212"/>
      <c r="AC857" s="212"/>
      <c r="AD857" s="212"/>
      <c r="AE857" s="212"/>
      <c r="AF857" s="212"/>
      <c r="AG857" s="212" t="s">
        <v>172</v>
      </c>
      <c r="AH857" s="212">
        <v>0</v>
      </c>
      <c r="AI857" s="212"/>
      <c r="AJ857" s="212"/>
      <c r="AK857" s="212"/>
      <c r="AL857" s="212"/>
      <c r="AM857" s="212"/>
      <c r="AN857" s="212"/>
      <c r="AO857" s="212"/>
      <c r="AP857" s="212"/>
      <c r="AQ857" s="212"/>
      <c r="AR857" s="212"/>
      <c r="AS857" s="212"/>
      <c r="AT857" s="212"/>
      <c r="AU857" s="212"/>
      <c r="AV857" s="212"/>
      <c r="AW857" s="212"/>
      <c r="AX857" s="212"/>
      <c r="AY857" s="212"/>
      <c r="AZ857" s="212"/>
      <c r="BA857" s="212"/>
      <c r="BB857" s="212"/>
      <c r="BC857" s="212"/>
      <c r="BD857" s="212"/>
      <c r="BE857" s="212"/>
      <c r="BF857" s="212"/>
      <c r="BG857" s="212"/>
      <c r="BH857" s="212"/>
    </row>
    <row r="858" spans="1:60" outlineLevel="1" x14ac:dyDescent="0.2">
      <c r="A858" s="219"/>
      <c r="B858" s="220"/>
      <c r="C858" s="261" t="s">
        <v>231</v>
      </c>
      <c r="D858" s="253"/>
      <c r="E858" s="254">
        <v>-1.5760000000000001</v>
      </c>
      <c r="F858" s="223"/>
      <c r="G858" s="223"/>
      <c r="H858" s="223"/>
      <c r="I858" s="223"/>
      <c r="J858" s="223"/>
      <c r="K858" s="223"/>
      <c r="L858" s="223"/>
      <c r="M858" s="223"/>
      <c r="N858" s="222"/>
      <c r="O858" s="222"/>
      <c r="P858" s="222"/>
      <c r="Q858" s="222"/>
      <c r="R858" s="223"/>
      <c r="S858" s="223"/>
      <c r="T858" s="223"/>
      <c r="U858" s="223"/>
      <c r="V858" s="223"/>
      <c r="W858" s="223"/>
      <c r="X858" s="223"/>
      <c r="Y858" s="212"/>
      <c r="Z858" s="212"/>
      <c r="AA858" s="212"/>
      <c r="AB858" s="212"/>
      <c r="AC858" s="212"/>
      <c r="AD858" s="212"/>
      <c r="AE858" s="212"/>
      <c r="AF858" s="212"/>
      <c r="AG858" s="212" t="s">
        <v>172</v>
      </c>
      <c r="AH858" s="212">
        <v>0</v>
      </c>
      <c r="AI858" s="212"/>
      <c r="AJ858" s="212"/>
      <c r="AK858" s="212"/>
      <c r="AL858" s="212"/>
      <c r="AM858" s="212"/>
      <c r="AN858" s="212"/>
      <c r="AO858" s="212"/>
      <c r="AP858" s="212"/>
      <c r="AQ858" s="212"/>
      <c r="AR858" s="212"/>
      <c r="AS858" s="212"/>
      <c r="AT858" s="212"/>
      <c r="AU858" s="212"/>
      <c r="AV858" s="212"/>
      <c r="AW858" s="212"/>
      <c r="AX858" s="212"/>
      <c r="AY858" s="212"/>
      <c r="AZ858" s="212"/>
      <c r="BA858" s="212"/>
      <c r="BB858" s="212"/>
      <c r="BC858" s="212"/>
      <c r="BD858" s="212"/>
      <c r="BE858" s="212"/>
      <c r="BF858" s="212"/>
      <c r="BG858" s="212"/>
      <c r="BH858" s="212"/>
    </row>
    <row r="859" spans="1:60" outlineLevel="1" x14ac:dyDescent="0.2">
      <c r="A859" s="219"/>
      <c r="B859" s="220"/>
      <c r="C859" s="261" t="s">
        <v>232</v>
      </c>
      <c r="D859" s="253"/>
      <c r="E859" s="254"/>
      <c r="F859" s="223"/>
      <c r="G859" s="223"/>
      <c r="H859" s="223"/>
      <c r="I859" s="223"/>
      <c r="J859" s="223"/>
      <c r="K859" s="223"/>
      <c r="L859" s="223"/>
      <c r="M859" s="223"/>
      <c r="N859" s="222"/>
      <c r="O859" s="222"/>
      <c r="P859" s="222"/>
      <c r="Q859" s="222"/>
      <c r="R859" s="223"/>
      <c r="S859" s="223"/>
      <c r="T859" s="223"/>
      <c r="U859" s="223"/>
      <c r="V859" s="223"/>
      <c r="W859" s="223"/>
      <c r="X859" s="223"/>
      <c r="Y859" s="212"/>
      <c r="Z859" s="212"/>
      <c r="AA859" s="212"/>
      <c r="AB859" s="212"/>
      <c r="AC859" s="212"/>
      <c r="AD859" s="212"/>
      <c r="AE859" s="212"/>
      <c r="AF859" s="212"/>
      <c r="AG859" s="212" t="s">
        <v>172</v>
      </c>
      <c r="AH859" s="212">
        <v>0</v>
      </c>
      <c r="AI859" s="212"/>
      <c r="AJ859" s="212"/>
      <c r="AK859" s="212"/>
      <c r="AL859" s="212"/>
      <c r="AM859" s="212"/>
      <c r="AN859" s="212"/>
      <c r="AO859" s="212"/>
      <c r="AP859" s="212"/>
      <c r="AQ859" s="212"/>
      <c r="AR859" s="212"/>
      <c r="AS859" s="212"/>
      <c r="AT859" s="212"/>
      <c r="AU859" s="212"/>
      <c r="AV859" s="212"/>
      <c r="AW859" s="212"/>
      <c r="AX859" s="212"/>
      <c r="AY859" s="212"/>
      <c r="AZ859" s="212"/>
      <c r="BA859" s="212"/>
      <c r="BB859" s="212"/>
      <c r="BC859" s="212"/>
      <c r="BD859" s="212"/>
      <c r="BE859" s="212"/>
      <c r="BF859" s="212"/>
      <c r="BG859" s="212"/>
      <c r="BH859" s="212"/>
    </row>
    <row r="860" spans="1:60" outlineLevel="1" x14ac:dyDescent="0.2">
      <c r="A860" s="219"/>
      <c r="B860" s="220"/>
      <c r="C860" s="261" t="s">
        <v>233</v>
      </c>
      <c r="D860" s="253"/>
      <c r="E860" s="254">
        <v>7.86</v>
      </c>
      <c r="F860" s="223"/>
      <c r="G860" s="223"/>
      <c r="H860" s="223"/>
      <c r="I860" s="223"/>
      <c r="J860" s="223"/>
      <c r="K860" s="223"/>
      <c r="L860" s="223"/>
      <c r="M860" s="223"/>
      <c r="N860" s="222"/>
      <c r="O860" s="222"/>
      <c r="P860" s="222"/>
      <c r="Q860" s="222"/>
      <c r="R860" s="223"/>
      <c r="S860" s="223"/>
      <c r="T860" s="223"/>
      <c r="U860" s="223"/>
      <c r="V860" s="223"/>
      <c r="W860" s="223"/>
      <c r="X860" s="223"/>
      <c r="Y860" s="212"/>
      <c r="Z860" s="212"/>
      <c r="AA860" s="212"/>
      <c r="AB860" s="212"/>
      <c r="AC860" s="212"/>
      <c r="AD860" s="212"/>
      <c r="AE860" s="212"/>
      <c r="AF860" s="212"/>
      <c r="AG860" s="212" t="s">
        <v>172</v>
      </c>
      <c r="AH860" s="212">
        <v>0</v>
      </c>
      <c r="AI860" s="212"/>
      <c r="AJ860" s="212"/>
      <c r="AK860" s="212"/>
      <c r="AL860" s="212"/>
      <c r="AM860" s="212"/>
      <c r="AN860" s="212"/>
      <c r="AO860" s="212"/>
      <c r="AP860" s="212"/>
      <c r="AQ860" s="212"/>
      <c r="AR860" s="212"/>
      <c r="AS860" s="212"/>
      <c r="AT860" s="212"/>
      <c r="AU860" s="212"/>
      <c r="AV860" s="212"/>
      <c r="AW860" s="212"/>
      <c r="AX860" s="212"/>
      <c r="AY860" s="212"/>
      <c r="AZ860" s="212"/>
      <c r="BA860" s="212"/>
      <c r="BB860" s="212"/>
      <c r="BC860" s="212"/>
      <c r="BD860" s="212"/>
      <c r="BE860" s="212"/>
      <c r="BF860" s="212"/>
      <c r="BG860" s="212"/>
      <c r="BH860" s="212"/>
    </row>
    <row r="861" spans="1:60" outlineLevel="1" x14ac:dyDescent="0.2">
      <c r="A861" s="219"/>
      <c r="B861" s="220"/>
      <c r="C861" s="261" t="s">
        <v>206</v>
      </c>
      <c r="D861" s="253"/>
      <c r="E861" s="254"/>
      <c r="F861" s="223"/>
      <c r="G861" s="223"/>
      <c r="H861" s="223"/>
      <c r="I861" s="223"/>
      <c r="J861" s="223"/>
      <c r="K861" s="223"/>
      <c r="L861" s="223"/>
      <c r="M861" s="223"/>
      <c r="N861" s="222"/>
      <c r="O861" s="222"/>
      <c r="P861" s="222"/>
      <c r="Q861" s="222"/>
      <c r="R861" s="223"/>
      <c r="S861" s="223"/>
      <c r="T861" s="223"/>
      <c r="U861" s="223"/>
      <c r="V861" s="223"/>
      <c r="W861" s="223"/>
      <c r="X861" s="223"/>
      <c r="Y861" s="212"/>
      <c r="Z861" s="212"/>
      <c r="AA861" s="212"/>
      <c r="AB861" s="212"/>
      <c r="AC861" s="212"/>
      <c r="AD861" s="212"/>
      <c r="AE861" s="212"/>
      <c r="AF861" s="212"/>
      <c r="AG861" s="212" t="s">
        <v>172</v>
      </c>
      <c r="AH861" s="212">
        <v>0</v>
      </c>
      <c r="AI861" s="212"/>
      <c r="AJ861" s="212"/>
      <c r="AK861" s="212"/>
      <c r="AL861" s="212"/>
      <c r="AM861" s="212"/>
      <c r="AN861" s="212"/>
      <c r="AO861" s="212"/>
      <c r="AP861" s="212"/>
      <c r="AQ861" s="212"/>
      <c r="AR861" s="212"/>
      <c r="AS861" s="212"/>
      <c r="AT861" s="212"/>
      <c r="AU861" s="212"/>
      <c r="AV861" s="212"/>
      <c r="AW861" s="212"/>
      <c r="AX861" s="212"/>
      <c r="AY861" s="212"/>
      <c r="AZ861" s="212"/>
      <c r="BA861" s="212"/>
      <c r="BB861" s="212"/>
      <c r="BC861" s="212"/>
      <c r="BD861" s="212"/>
      <c r="BE861" s="212"/>
      <c r="BF861" s="212"/>
      <c r="BG861" s="212"/>
      <c r="BH861" s="212"/>
    </row>
    <row r="862" spans="1:60" outlineLevel="1" x14ac:dyDescent="0.2">
      <c r="A862" s="219"/>
      <c r="B862" s="220"/>
      <c r="C862" s="261" t="s">
        <v>234</v>
      </c>
      <c r="D862" s="253"/>
      <c r="E862" s="254">
        <v>16.765000000000001</v>
      </c>
      <c r="F862" s="223"/>
      <c r="G862" s="223"/>
      <c r="H862" s="223"/>
      <c r="I862" s="223"/>
      <c r="J862" s="223"/>
      <c r="K862" s="223"/>
      <c r="L862" s="223"/>
      <c r="M862" s="223"/>
      <c r="N862" s="222"/>
      <c r="O862" s="222"/>
      <c r="P862" s="222"/>
      <c r="Q862" s="222"/>
      <c r="R862" s="223"/>
      <c r="S862" s="223"/>
      <c r="T862" s="223"/>
      <c r="U862" s="223"/>
      <c r="V862" s="223"/>
      <c r="W862" s="223"/>
      <c r="X862" s="223"/>
      <c r="Y862" s="212"/>
      <c r="Z862" s="212"/>
      <c r="AA862" s="212"/>
      <c r="AB862" s="212"/>
      <c r="AC862" s="212"/>
      <c r="AD862" s="212"/>
      <c r="AE862" s="212"/>
      <c r="AF862" s="212"/>
      <c r="AG862" s="212" t="s">
        <v>172</v>
      </c>
      <c r="AH862" s="212">
        <v>0</v>
      </c>
      <c r="AI862" s="212"/>
      <c r="AJ862" s="212"/>
      <c r="AK862" s="212"/>
      <c r="AL862" s="212"/>
      <c r="AM862" s="212"/>
      <c r="AN862" s="212"/>
      <c r="AO862" s="212"/>
      <c r="AP862" s="212"/>
      <c r="AQ862" s="212"/>
      <c r="AR862" s="212"/>
      <c r="AS862" s="212"/>
      <c r="AT862" s="212"/>
      <c r="AU862" s="212"/>
      <c r="AV862" s="212"/>
      <c r="AW862" s="212"/>
      <c r="AX862" s="212"/>
      <c r="AY862" s="212"/>
      <c r="AZ862" s="212"/>
      <c r="BA862" s="212"/>
      <c r="BB862" s="212"/>
      <c r="BC862" s="212"/>
      <c r="BD862" s="212"/>
      <c r="BE862" s="212"/>
      <c r="BF862" s="212"/>
      <c r="BG862" s="212"/>
      <c r="BH862" s="212"/>
    </row>
    <row r="863" spans="1:60" outlineLevel="1" x14ac:dyDescent="0.2">
      <c r="A863" s="219"/>
      <c r="B863" s="220"/>
      <c r="C863" s="261" t="s">
        <v>235</v>
      </c>
      <c r="D863" s="253"/>
      <c r="E863" s="254"/>
      <c r="F863" s="223"/>
      <c r="G863" s="223"/>
      <c r="H863" s="223"/>
      <c r="I863" s="223"/>
      <c r="J863" s="223"/>
      <c r="K863" s="223"/>
      <c r="L863" s="223"/>
      <c r="M863" s="223"/>
      <c r="N863" s="222"/>
      <c r="O863" s="222"/>
      <c r="P863" s="222"/>
      <c r="Q863" s="222"/>
      <c r="R863" s="223"/>
      <c r="S863" s="223"/>
      <c r="T863" s="223"/>
      <c r="U863" s="223"/>
      <c r="V863" s="223"/>
      <c r="W863" s="223"/>
      <c r="X863" s="223"/>
      <c r="Y863" s="212"/>
      <c r="Z863" s="212"/>
      <c r="AA863" s="212"/>
      <c r="AB863" s="212"/>
      <c r="AC863" s="212"/>
      <c r="AD863" s="212"/>
      <c r="AE863" s="212"/>
      <c r="AF863" s="212"/>
      <c r="AG863" s="212" t="s">
        <v>172</v>
      </c>
      <c r="AH863" s="212">
        <v>0</v>
      </c>
      <c r="AI863" s="212"/>
      <c r="AJ863" s="212"/>
      <c r="AK863" s="212"/>
      <c r="AL863" s="212"/>
      <c r="AM863" s="212"/>
      <c r="AN863" s="212"/>
      <c r="AO863" s="212"/>
      <c r="AP863" s="212"/>
      <c r="AQ863" s="212"/>
      <c r="AR863" s="212"/>
      <c r="AS863" s="212"/>
      <c r="AT863" s="212"/>
      <c r="AU863" s="212"/>
      <c r="AV863" s="212"/>
      <c r="AW863" s="212"/>
      <c r="AX863" s="212"/>
      <c r="AY863" s="212"/>
      <c r="AZ863" s="212"/>
      <c r="BA863" s="212"/>
      <c r="BB863" s="212"/>
      <c r="BC863" s="212"/>
      <c r="BD863" s="212"/>
      <c r="BE863" s="212"/>
      <c r="BF863" s="212"/>
      <c r="BG863" s="212"/>
      <c r="BH863" s="212"/>
    </row>
    <row r="864" spans="1:60" outlineLevel="1" x14ac:dyDescent="0.2">
      <c r="A864" s="219"/>
      <c r="B864" s="220"/>
      <c r="C864" s="261" t="s">
        <v>236</v>
      </c>
      <c r="D864" s="253"/>
      <c r="E864" s="254">
        <v>70.739999999999995</v>
      </c>
      <c r="F864" s="223"/>
      <c r="G864" s="223"/>
      <c r="H864" s="223"/>
      <c r="I864" s="223"/>
      <c r="J864" s="223"/>
      <c r="K864" s="223"/>
      <c r="L864" s="223"/>
      <c r="M864" s="223"/>
      <c r="N864" s="222"/>
      <c r="O864" s="222"/>
      <c r="P864" s="222"/>
      <c r="Q864" s="222"/>
      <c r="R864" s="223"/>
      <c r="S864" s="223"/>
      <c r="T864" s="223"/>
      <c r="U864" s="223"/>
      <c r="V864" s="223"/>
      <c r="W864" s="223"/>
      <c r="X864" s="223"/>
      <c r="Y864" s="212"/>
      <c r="Z864" s="212"/>
      <c r="AA864" s="212"/>
      <c r="AB864" s="212"/>
      <c r="AC864" s="212"/>
      <c r="AD864" s="212"/>
      <c r="AE864" s="212"/>
      <c r="AF864" s="212"/>
      <c r="AG864" s="212" t="s">
        <v>172</v>
      </c>
      <c r="AH864" s="212">
        <v>0</v>
      </c>
      <c r="AI864" s="212"/>
      <c r="AJ864" s="212"/>
      <c r="AK864" s="212"/>
      <c r="AL864" s="212"/>
      <c r="AM864" s="212"/>
      <c r="AN864" s="212"/>
      <c r="AO864" s="212"/>
      <c r="AP864" s="212"/>
      <c r="AQ864" s="212"/>
      <c r="AR864" s="212"/>
      <c r="AS864" s="212"/>
      <c r="AT864" s="212"/>
      <c r="AU864" s="212"/>
      <c r="AV864" s="212"/>
      <c r="AW864" s="212"/>
      <c r="AX864" s="212"/>
      <c r="AY864" s="212"/>
      <c r="AZ864" s="212"/>
      <c r="BA864" s="212"/>
      <c r="BB864" s="212"/>
      <c r="BC864" s="212"/>
      <c r="BD864" s="212"/>
      <c r="BE864" s="212"/>
      <c r="BF864" s="212"/>
      <c r="BG864" s="212"/>
      <c r="BH864" s="212"/>
    </row>
    <row r="865" spans="1:60" outlineLevel="1" x14ac:dyDescent="0.2">
      <c r="A865" s="219"/>
      <c r="B865" s="220"/>
      <c r="C865" s="261" t="s">
        <v>182</v>
      </c>
      <c r="D865" s="253"/>
      <c r="E865" s="254"/>
      <c r="F865" s="223"/>
      <c r="G865" s="223"/>
      <c r="H865" s="223"/>
      <c r="I865" s="223"/>
      <c r="J865" s="223"/>
      <c r="K865" s="223"/>
      <c r="L865" s="223"/>
      <c r="M865" s="223"/>
      <c r="N865" s="222"/>
      <c r="O865" s="222"/>
      <c r="P865" s="222"/>
      <c r="Q865" s="222"/>
      <c r="R865" s="223"/>
      <c r="S865" s="223"/>
      <c r="T865" s="223"/>
      <c r="U865" s="223"/>
      <c r="V865" s="223"/>
      <c r="W865" s="223"/>
      <c r="X865" s="223"/>
      <c r="Y865" s="212"/>
      <c r="Z865" s="212"/>
      <c r="AA865" s="212"/>
      <c r="AB865" s="212"/>
      <c r="AC865" s="212"/>
      <c r="AD865" s="212"/>
      <c r="AE865" s="212"/>
      <c r="AF865" s="212"/>
      <c r="AG865" s="212" t="s">
        <v>172</v>
      </c>
      <c r="AH865" s="212">
        <v>0</v>
      </c>
      <c r="AI865" s="212"/>
      <c r="AJ865" s="212"/>
      <c r="AK865" s="212"/>
      <c r="AL865" s="212"/>
      <c r="AM865" s="212"/>
      <c r="AN865" s="212"/>
      <c r="AO865" s="212"/>
      <c r="AP865" s="212"/>
      <c r="AQ865" s="212"/>
      <c r="AR865" s="212"/>
      <c r="AS865" s="212"/>
      <c r="AT865" s="212"/>
      <c r="AU865" s="212"/>
      <c r="AV865" s="212"/>
      <c r="AW865" s="212"/>
      <c r="AX865" s="212"/>
      <c r="AY865" s="212"/>
      <c r="AZ865" s="212"/>
      <c r="BA865" s="212"/>
      <c r="BB865" s="212"/>
      <c r="BC865" s="212"/>
      <c r="BD865" s="212"/>
      <c r="BE865" s="212"/>
      <c r="BF865" s="212"/>
      <c r="BG865" s="212"/>
      <c r="BH865" s="212"/>
    </row>
    <row r="866" spans="1:60" outlineLevel="1" x14ac:dyDescent="0.2">
      <c r="A866" s="219"/>
      <c r="B866" s="220"/>
      <c r="C866" s="261" t="s">
        <v>237</v>
      </c>
      <c r="D866" s="253"/>
      <c r="E866" s="254">
        <v>-3.1520000000000001</v>
      </c>
      <c r="F866" s="223"/>
      <c r="G866" s="223"/>
      <c r="H866" s="223"/>
      <c r="I866" s="223"/>
      <c r="J866" s="223"/>
      <c r="K866" s="223"/>
      <c r="L866" s="223"/>
      <c r="M866" s="223"/>
      <c r="N866" s="222"/>
      <c r="O866" s="222"/>
      <c r="P866" s="222"/>
      <c r="Q866" s="222"/>
      <c r="R866" s="223"/>
      <c r="S866" s="223"/>
      <c r="T866" s="223"/>
      <c r="U866" s="223"/>
      <c r="V866" s="223"/>
      <c r="W866" s="223"/>
      <c r="X866" s="223"/>
      <c r="Y866" s="212"/>
      <c r="Z866" s="212"/>
      <c r="AA866" s="212"/>
      <c r="AB866" s="212"/>
      <c r="AC866" s="212"/>
      <c r="AD866" s="212"/>
      <c r="AE866" s="212"/>
      <c r="AF866" s="212"/>
      <c r="AG866" s="212" t="s">
        <v>172</v>
      </c>
      <c r="AH866" s="212">
        <v>0</v>
      </c>
      <c r="AI866" s="212"/>
      <c r="AJ866" s="212"/>
      <c r="AK866" s="212"/>
      <c r="AL866" s="212"/>
      <c r="AM866" s="212"/>
      <c r="AN866" s="212"/>
      <c r="AO866" s="212"/>
      <c r="AP866" s="212"/>
      <c r="AQ866" s="212"/>
      <c r="AR866" s="212"/>
      <c r="AS866" s="212"/>
      <c r="AT866" s="212"/>
      <c r="AU866" s="212"/>
      <c r="AV866" s="212"/>
      <c r="AW866" s="212"/>
      <c r="AX866" s="212"/>
      <c r="AY866" s="212"/>
      <c r="AZ866" s="212"/>
      <c r="BA866" s="212"/>
      <c r="BB866" s="212"/>
      <c r="BC866" s="212"/>
      <c r="BD866" s="212"/>
      <c r="BE866" s="212"/>
      <c r="BF866" s="212"/>
      <c r="BG866" s="212"/>
      <c r="BH866" s="212"/>
    </row>
    <row r="867" spans="1:60" outlineLevel="1" x14ac:dyDescent="0.2">
      <c r="A867" s="219"/>
      <c r="B867" s="220"/>
      <c r="C867" s="261" t="s">
        <v>238</v>
      </c>
      <c r="D867" s="253"/>
      <c r="E867" s="254">
        <v>-3.1520000000000001</v>
      </c>
      <c r="F867" s="223"/>
      <c r="G867" s="223"/>
      <c r="H867" s="223"/>
      <c r="I867" s="223"/>
      <c r="J867" s="223"/>
      <c r="K867" s="223"/>
      <c r="L867" s="223"/>
      <c r="M867" s="223"/>
      <c r="N867" s="222"/>
      <c r="O867" s="222"/>
      <c r="P867" s="222"/>
      <c r="Q867" s="222"/>
      <c r="R867" s="223"/>
      <c r="S867" s="223"/>
      <c r="T867" s="223"/>
      <c r="U867" s="223"/>
      <c r="V867" s="223"/>
      <c r="W867" s="223"/>
      <c r="X867" s="223"/>
      <c r="Y867" s="212"/>
      <c r="Z867" s="212"/>
      <c r="AA867" s="212"/>
      <c r="AB867" s="212"/>
      <c r="AC867" s="212"/>
      <c r="AD867" s="212"/>
      <c r="AE867" s="212"/>
      <c r="AF867" s="212"/>
      <c r="AG867" s="212" t="s">
        <v>172</v>
      </c>
      <c r="AH867" s="212">
        <v>0</v>
      </c>
      <c r="AI867" s="212"/>
      <c r="AJ867" s="212"/>
      <c r="AK867" s="212"/>
      <c r="AL867" s="212"/>
      <c r="AM867" s="212"/>
      <c r="AN867" s="212"/>
      <c r="AO867" s="212"/>
      <c r="AP867" s="212"/>
      <c r="AQ867" s="212"/>
      <c r="AR867" s="212"/>
      <c r="AS867" s="212"/>
      <c r="AT867" s="212"/>
      <c r="AU867" s="212"/>
      <c r="AV867" s="212"/>
      <c r="AW867" s="212"/>
      <c r="AX867" s="212"/>
      <c r="AY867" s="212"/>
      <c r="AZ867" s="212"/>
      <c r="BA867" s="212"/>
      <c r="BB867" s="212"/>
      <c r="BC867" s="212"/>
      <c r="BD867" s="212"/>
      <c r="BE867" s="212"/>
      <c r="BF867" s="212"/>
      <c r="BG867" s="212"/>
      <c r="BH867" s="212"/>
    </row>
    <row r="868" spans="1:60" outlineLevel="1" x14ac:dyDescent="0.2">
      <c r="A868" s="219"/>
      <c r="B868" s="220"/>
      <c r="C868" s="261" t="s">
        <v>239</v>
      </c>
      <c r="D868" s="253"/>
      <c r="E868" s="254">
        <v>-7.54</v>
      </c>
      <c r="F868" s="223"/>
      <c r="G868" s="223"/>
      <c r="H868" s="223"/>
      <c r="I868" s="223"/>
      <c r="J868" s="223"/>
      <c r="K868" s="223"/>
      <c r="L868" s="223"/>
      <c r="M868" s="223"/>
      <c r="N868" s="222"/>
      <c r="O868" s="222"/>
      <c r="P868" s="222"/>
      <c r="Q868" s="222"/>
      <c r="R868" s="223"/>
      <c r="S868" s="223"/>
      <c r="T868" s="223"/>
      <c r="U868" s="223"/>
      <c r="V868" s="223"/>
      <c r="W868" s="223"/>
      <c r="X868" s="223"/>
      <c r="Y868" s="212"/>
      <c r="Z868" s="212"/>
      <c r="AA868" s="212"/>
      <c r="AB868" s="212"/>
      <c r="AC868" s="212"/>
      <c r="AD868" s="212"/>
      <c r="AE868" s="212"/>
      <c r="AF868" s="212"/>
      <c r="AG868" s="212" t="s">
        <v>172</v>
      </c>
      <c r="AH868" s="212">
        <v>0</v>
      </c>
      <c r="AI868" s="212"/>
      <c r="AJ868" s="212"/>
      <c r="AK868" s="212"/>
      <c r="AL868" s="212"/>
      <c r="AM868" s="212"/>
      <c r="AN868" s="212"/>
      <c r="AO868" s="212"/>
      <c r="AP868" s="212"/>
      <c r="AQ868" s="212"/>
      <c r="AR868" s="212"/>
      <c r="AS868" s="212"/>
      <c r="AT868" s="212"/>
      <c r="AU868" s="212"/>
      <c r="AV868" s="212"/>
      <c r="AW868" s="212"/>
      <c r="AX868" s="212"/>
      <c r="AY868" s="212"/>
      <c r="AZ868" s="212"/>
      <c r="BA868" s="212"/>
      <c r="BB868" s="212"/>
      <c r="BC868" s="212"/>
      <c r="BD868" s="212"/>
      <c r="BE868" s="212"/>
      <c r="BF868" s="212"/>
      <c r="BG868" s="212"/>
      <c r="BH868" s="212"/>
    </row>
    <row r="869" spans="1:60" outlineLevel="1" x14ac:dyDescent="0.2">
      <c r="A869" s="219"/>
      <c r="B869" s="220"/>
      <c r="C869" s="261" t="s">
        <v>240</v>
      </c>
      <c r="D869" s="253"/>
      <c r="E869" s="254"/>
      <c r="F869" s="223"/>
      <c r="G869" s="223"/>
      <c r="H869" s="223"/>
      <c r="I869" s="223"/>
      <c r="J869" s="223"/>
      <c r="K869" s="223"/>
      <c r="L869" s="223"/>
      <c r="M869" s="223"/>
      <c r="N869" s="222"/>
      <c r="O869" s="222"/>
      <c r="P869" s="222"/>
      <c r="Q869" s="222"/>
      <c r="R869" s="223"/>
      <c r="S869" s="223"/>
      <c r="T869" s="223"/>
      <c r="U869" s="223"/>
      <c r="V869" s="223"/>
      <c r="W869" s="223"/>
      <c r="X869" s="223"/>
      <c r="Y869" s="212"/>
      <c r="Z869" s="212"/>
      <c r="AA869" s="212"/>
      <c r="AB869" s="212"/>
      <c r="AC869" s="212"/>
      <c r="AD869" s="212"/>
      <c r="AE869" s="212"/>
      <c r="AF869" s="212"/>
      <c r="AG869" s="212" t="s">
        <v>172</v>
      </c>
      <c r="AH869" s="212">
        <v>0</v>
      </c>
      <c r="AI869" s="212"/>
      <c r="AJ869" s="212"/>
      <c r="AK869" s="212"/>
      <c r="AL869" s="212"/>
      <c r="AM869" s="212"/>
      <c r="AN869" s="212"/>
      <c r="AO869" s="212"/>
      <c r="AP869" s="212"/>
      <c r="AQ869" s="212"/>
      <c r="AR869" s="212"/>
      <c r="AS869" s="212"/>
      <c r="AT869" s="212"/>
      <c r="AU869" s="212"/>
      <c r="AV869" s="212"/>
      <c r="AW869" s="212"/>
      <c r="AX869" s="212"/>
      <c r="AY869" s="212"/>
      <c r="AZ869" s="212"/>
      <c r="BA869" s="212"/>
      <c r="BB869" s="212"/>
      <c r="BC869" s="212"/>
      <c r="BD869" s="212"/>
      <c r="BE869" s="212"/>
      <c r="BF869" s="212"/>
      <c r="BG869" s="212"/>
      <c r="BH869" s="212"/>
    </row>
    <row r="870" spans="1:60" outlineLevel="1" x14ac:dyDescent="0.2">
      <c r="A870" s="219"/>
      <c r="B870" s="220"/>
      <c r="C870" s="261" t="s">
        <v>241</v>
      </c>
      <c r="D870" s="253"/>
      <c r="E870" s="254">
        <v>20.52</v>
      </c>
      <c r="F870" s="223"/>
      <c r="G870" s="223"/>
      <c r="H870" s="223"/>
      <c r="I870" s="223"/>
      <c r="J870" s="223"/>
      <c r="K870" s="223"/>
      <c r="L870" s="223"/>
      <c r="M870" s="223"/>
      <c r="N870" s="222"/>
      <c r="O870" s="222"/>
      <c r="P870" s="222"/>
      <c r="Q870" s="222"/>
      <c r="R870" s="223"/>
      <c r="S870" s="223"/>
      <c r="T870" s="223"/>
      <c r="U870" s="223"/>
      <c r="V870" s="223"/>
      <c r="W870" s="223"/>
      <c r="X870" s="223"/>
      <c r="Y870" s="212"/>
      <c r="Z870" s="212"/>
      <c r="AA870" s="212"/>
      <c r="AB870" s="212"/>
      <c r="AC870" s="212"/>
      <c r="AD870" s="212"/>
      <c r="AE870" s="212"/>
      <c r="AF870" s="212"/>
      <c r="AG870" s="212" t="s">
        <v>172</v>
      </c>
      <c r="AH870" s="212">
        <v>0</v>
      </c>
      <c r="AI870" s="212"/>
      <c r="AJ870" s="212"/>
      <c r="AK870" s="212"/>
      <c r="AL870" s="212"/>
      <c r="AM870" s="212"/>
      <c r="AN870" s="212"/>
      <c r="AO870" s="212"/>
      <c r="AP870" s="212"/>
      <c r="AQ870" s="212"/>
      <c r="AR870" s="212"/>
      <c r="AS870" s="212"/>
      <c r="AT870" s="212"/>
      <c r="AU870" s="212"/>
      <c r="AV870" s="212"/>
      <c r="AW870" s="212"/>
      <c r="AX870" s="212"/>
      <c r="AY870" s="212"/>
      <c r="AZ870" s="212"/>
      <c r="BA870" s="212"/>
      <c r="BB870" s="212"/>
      <c r="BC870" s="212"/>
      <c r="BD870" s="212"/>
      <c r="BE870" s="212"/>
      <c r="BF870" s="212"/>
      <c r="BG870" s="212"/>
      <c r="BH870" s="212"/>
    </row>
    <row r="871" spans="1:60" outlineLevel="1" x14ac:dyDescent="0.2">
      <c r="A871" s="219"/>
      <c r="B871" s="220"/>
      <c r="C871" s="261" t="s">
        <v>182</v>
      </c>
      <c r="D871" s="253"/>
      <c r="E871" s="254"/>
      <c r="F871" s="223"/>
      <c r="G871" s="223"/>
      <c r="H871" s="223"/>
      <c r="I871" s="223"/>
      <c r="J871" s="223"/>
      <c r="K871" s="223"/>
      <c r="L871" s="223"/>
      <c r="M871" s="223"/>
      <c r="N871" s="222"/>
      <c r="O871" s="222"/>
      <c r="P871" s="222"/>
      <c r="Q871" s="222"/>
      <c r="R871" s="223"/>
      <c r="S871" s="223"/>
      <c r="T871" s="223"/>
      <c r="U871" s="223"/>
      <c r="V871" s="223"/>
      <c r="W871" s="223"/>
      <c r="X871" s="223"/>
      <c r="Y871" s="212"/>
      <c r="Z871" s="212"/>
      <c r="AA871" s="212"/>
      <c r="AB871" s="212"/>
      <c r="AC871" s="212"/>
      <c r="AD871" s="212"/>
      <c r="AE871" s="212"/>
      <c r="AF871" s="212"/>
      <c r="AG871" s="212" t="s">
        <v>172</v>
      </c>
      <c r="AH871" s="212">
        <v>0</v>
      </c>
      <c r="AI871" s="212"/>
      <c r="AJ871" s="212"/>
      <c r="AK871" s="212"/>
      <c r="AL871" s="212"/>
      <c r="AM871" s="212"/>
      <c r="AN871" s="212"/>
      <c r="AO871" s="212"/>
      <c r="AP871" s="212"/>
      <c r="AQ871" s="212"/>
      <c r="AR871" s="212"/>
      <c r="AS871" s="212"/>
      <c r="AT871" s="212"/>
      <c r="AU871" s="212"/>
      <c r="AV871" s="212"/>
      <c r="AW871" s="212"/>
      <c r="AX871" s="212"/>
      <c r="AY871" s="212"/>
      <c r="AZ871" s="212"/>
      <c r="BA871" s="212"/>
      <c r="BB871" s="212"/>
      <c r="BC871" s="212"/>
      <c r="BD871" s="212"/>
      <c r="BE871" s="212"/>
      <c r="BF871" s="212"/>
      <c r="BG871" s="212"/>
      <c r="BH871" s="212"/>
    </row>
    <row r="872" spans="1:60" outlineLevel="1" x14ac:dyDescent="0.2">
      <c r="A872" s="219"/>
      <c r="B872" s="220"/>
      <c r="C872" s="261" t="s">
        <v>242</v>
      </c>
      <c r="D872" s="253"/>
      <c r="E872" s="254">
        <v>-6.3040000000000003</v>
      </c>
      <c r="F872" s="223"/>
      <c r="G872" s="223"/>
      <c r="H872" s="223"/>
      <c r="I872" s="223"/>
      <c r="J872" s="223"/>
      <c r="K872" s="223"/>
      <c r="L872" s="223"/>
      <c r="M872" s="223"/>
      <c r="N872" s="222"/>
      <c r="O872" s="222"/>
      <c r="P872" s="222"/>
      <c r="Q872" s="222"/>
      <c r="R872" s="223"/>
      <c r="S872" s="223"/>
      <c r="T872" s="223"/>
      <c r="U872" s="223"/>
      <c r="V872" s="223"/>
      <c r="W872" s="223"/>
      <c r="X872" s="223"/>
      <c r="Y872" s="212"/>
      <c r="Z872" s="212"/>
      <c r="AA872" s="212"/>
      <c r="AB872" s="212"/>
      <c r="AC872" s="212"/>
      <c r="AD872" s="212"/>
      <c r="AE872" s="212"/>
      <c r="AF872" s="212"/>
      <c r="AG872" s="212" t="s">
        <v>172</v>
      </c>
      <c r="AH872" s="212">
        <v>0</v>
      </c>
      <c r="AI872" s="212"/>
      <c r="AJ872" s="212"/>
      <c r="AK872" s="212"/>
      <c r="AL872" s="212"/>
      <c r="AM872" s="212"/>
      <c r="AN872" s="212"/>
      <c r="AO872" s="212"/>
      <c r="AP872" s="212"/>
      <c r="AQ872" s="212"/>
      <c r="AR872" s="212"/>
      <c r="AS872" s="212"/>
      <c r="AT872" s="212"/>
      <c r="AU872" s="212"/>
      <c r="AV872" s="212"/>
      <c r="AW872" s="212"/>
      <c r="AX872" s="212"/>
      <c r="AY872" s="212"/>
      <c r="AZ872" s="212"/>
      <c r="BA872" s="212"/>
      <c r="BB872" s="212"/>
      <c r="BC872" s="212"/>
      <c r="BD872" s="212"/>
      <c r="BE872" s="212"/>
      <c r="BF872" s="212"/>
      <c r="BG872" s="212"/>
      <c r="BH872" s="212"/>
    </row>
    <row r="873" spans="1:60" outlineLevel="1" x14ac:dyDescent="0.2">
      <c r="A873" s="219"/>
      <c r="B873" s="220"/>
      <c r="C873" s="261" t="s">
        <v>243</v>
      </c>
      <c r="D873" s="253"/>
      <c r="E873" s="254"/>
      <c r="F873" s="223"/>
      <c r="G873" s="223"/>
      <c r="H873" s="223"/>
      <c r="I873" s="223"/>
      <c r="J873" s="223"/>
      <c r="K873" s="223"/>
      <c r="L873" s="223"/>
      <c r="M873" s="223"/>
      <c r="N873" s="222"/>
      <c r="O873" s="222"/>
      <c r="P873" s="222"/>
      <c r="Q873" s="222"/>
      <c r="R873" s="223"/>
      <c r="S873" s="223"/>
      <c r="T873" s="223"/>
      <c r="U873" s="223"/>
      <c r="V873" s="223"/>
      <c r="W873" s="223"/>
      <c r="X873" s="223"/>
      <c r="Y873" s="212"/>
      <c r="Z873" s="212"/>
      <c r="AA873" s="212"/>
      <c r="AB873" s="212"/>
      <c r="AC873" s="212"/>
      <c r="AD873" s="212"/>
      <c r="AE873" s="212"/>
      <c r="AF873" s="212"/>
      <c r="AG873" s="212" t="s">
        <v>172</v>
      </c>
      <c r="AH873" s="212">
        <v>0</v>
      </c>
      <c r="AI873" s="212"/>
      <c r="AJ873" s="212"/>
      <c r="AK873" s="212"/>
      <c r="AL873" s="212"/>
      <c r="AM873" s="212"/>
      <c r="AN873" s="212"/>
      <c r="AO873" s="212"/>
      <c r="AP873" s="212"/>
      <c r="AQ873" s="212"/>
      <c r="AR873" s="212"/>
      <c r="AS873" s="212"/>
      <c r="AT873" s="212"/>
      <c r="AU873" s="212"/>
      <c r="AV873" s="212"/>
      <c r="AW873" s="212"/>
      <c r="AX873" s="212"/>
      <c r="AY873" s="212"/>
      <c r="AZ873" s="212"/>
      <c r="BA873" s="212"/>
      <c r="BB873" s="212"/>
      <c r="BC873" s="212"/>
      <c r="BD873" s="212"/>
      <c r="BE873" s="212"/>
      <c r="BF873" s="212"/>
      <c r="BG873" s="212"/>
      <c r="BH873" s="212"/>
    </row>
    <row r="874" spans="1:60" outlineLevel="1" x14ac:dyDescent="0.2">
      <c r="A874" s="219"/>
      <c r="B874" s="220"/>
      <c r="C874" s="261" t="s">
        <v>244</v>
      </c>
      <c r="D874" s="253"/>
      <c r="E874" s="254">
        <v>49.0428</v>
      </c>
      <c r="F874" s="223"/>
      <c r="G874" s="223"/>
      <c r="H874" s="223"/>
      <c r="I874" s="223"/>
      <c r="J874" s="223"/>
      <c r="K874" s="223"/>
      <c r="L874" s="223"/>
      <c r="M874" s="223"/>
      <c r="N874" s="222"/>
      <c r="O874" s="222"/>
      <c r="P874" s="222"/>
      <c r="Q874" s="222"/>
      <c r="R874" s="223"/>
      <c r="S874" s="223"/>
      <c r="T874" s="223"/>
      <c r="U874" s="223"/>
      <c r="V874" s="223"/>
      <c r="W874" s="223"/>
      <c r="X874" s="223"/>
      <c r="Y874" s="212"/>
      <c r="Z874" s="212"/>
      <c r="AA874" s="212"/>
      <c r="AB874" s="212"/>
      <c r="AC874" s="212"/>
      <c r="AD874" s="212"/>
      <c r="AE874" s="212"/>
      <c r="AF874" s="212"/>
      <c r="AG874" s="212" t="s">
        <v>172</v>
      </c>
      <c r="AH874" s="212">
        <v>0</v>
      </c>
      <c r="AI874" s="212"/>
      <c r="AJ874" s="212"/>
      <c r="AK874" s="212"/>
      <c r="AL874" s="212"/>
      <c r="AM874" s="212"/>
      <c r="AN874" s="212"/>
      <c r="AO874" s="212"/>
      <c r="AP874" s="212"/>
      <c r="AQ874" s="212"/>
      <c r="AR874" s="212"/>
      <c r="AS874" s="212"/>
      <c r="AT874" s="212"/>
      <c r="AU874" s="212"/>
      <c r="AV874" s="212"/>
      <c r="AW874" s="212"/>
      <c r="AX874" s="212"/>
      <c r="AY874" s="212"/>
      <c r="AZ874" s="212"/>
      <c r="BA874" s="212"/>
      <c r="BB874" s="212"/>
      <c r="BC874" s="212"/>
      <c r="BD874" s="212"/>
      <c r="BE874" s="212"/>
      <c r="BF874" s="212"/>
      <c r="BG874" s="212"/>
      <c r="BH874" s="212"/>
    </row>
    <row r="875" spans="1:60" outlineLevel="1" x14ac:dyDescent="0.2">
      <c r="A875" s="219"/>
      <c r="B875" s="220"/>
      <c r="C875" s="261" t="s">
        <v>182</v>
      </c>
      <c r="D875" s="253"/>
      <c r="E875" s="254"/>
      <c r="F875" s="223"/>
      <c r="G875" s="223"/>
      <c r="H875" s="223"/>
      <c r="I875" s="223"/>
      <c r="J875" s="223"/>
      <c r="K875" s="223"/>
      <c r="L875" s="223"/>
      <c r="M875" s="223"/>
      <c r="N875" s="222"/>
      <c r="O875" s="222"/>
      <c r="P875" s="222"/>
      <c r="Q875" s="222"/>
      <c r="R875" s="223"/>
      <c r="S875" s="223"/>
      <c r="T875" s="223"/>
      <c r="U875" s="223"/>
      <c r="V875" s="223"/>
      <c r="W875" s="223"/>
      <c r="X875" s="223"/>
      <c r="Y875" s="212"/>
      <c r="Z875" s="212"/>
      <c r="AA875" s="212"/>
      <c r="AB875" s="212"/>
      <c r="AC875" s="212"/>
      <c r="AD875" s="212"/>
      <c r="AE875" s="212"/>
      <c r="AF875" s="212"/>
      <c r="AG875" s="212" t="s">
        <v>172</v>
      </c>
      <c r="AH875" s="212">
        <v>0</v>
      </c>
      <c r="AI875" s="212"/>
      <c r="AJ875" s="212"/>
      <c r="AK875" s="212"/>
      <c r="AL875" s="212"/>
      <c r="AM875" s="212"/>
      <c r="AN875" s="212"/>
      <c r="AO875" s="212"/>
      <c r="AP875" s="212"/>
      <c r="AQ875" s="212"/>
      <c r="AR875" s="212"/>
      <c r="AS875" s="212"/>
      <c r="AT875" s="212"/>
      <c r="AU875" s="212"/>
      <c r="AV875" s="212"/>
      <c r="AW875" s="212"/>
      <c r="AX875" s="212"/>
      <c r="AY875" s="212"/>
      <c r="AZ875" s="212"/>
      <c r="BA875" s="212"/>
      <c r="BB875" s="212"/>
      <c r="BC875" s="212"/>
      <c r="BD875" s="212"/>
      <c r="BE875" s="212"/>
      <c r="BF875" s="212"/>
      <c r="BG875" s="212"/>
      <c r="BH875" s="212"/>
    </row>
    <row r="876" spans="1:60" outlineLevel="1" x14ac:dyDescent="0.2">
      <c r="A876" s="219"/>
      <c r="B876" s="220"/>
      <c r="C876" s="261" t="s">
        <v>238</v>
      </c>
      <c r="D876" s="253"/>
      <c r="E876" s="254">
        <v>-3.1520000000000001</v>
      </c>
      <c r="F876" s="223"/>
      <c r="G876" s="223"/>
      <c r="H876" s="223"/>
      <c r="I876" s="223"/>
      <c r="J876" s="223"/>
      <c r="K876" s="223"/>
      <c r="L876" s="223"/>
      <c r="M876" s="223"/>
      <c r="N876" s="222"/>
      <c r="O876" s="222"/>
      <c r="P876" s="222"/>
      <c r="Q876" s="222"/>
      <c r="R876" s="223"/>
      <c r="S876" s="223"/>
      <c r="T876" s="223"/>
      <c r="U876" s="223"/>
      <c r="V876" s="223"/>
      <c r="W876" s="223"/>
      <c r="X876" s="223"/>
      <c r="Y876" s="212"/>
      <c r="Z876" s="212"/>
      <c r="AA876" s="212"/>
      <c r="AB876" s="212"/>
      <c r="AC876" s="212"/>
      <c r="AD876" s="212"/>
      <c r="AE876" s="212"/>
      <c r="AF876" s="212"/>
      <c r="AG876" s="212" t="s">
        <v>172</v>
      </c>
      <c r="AH876" s="212">
        <v>0</v>
      </c>
      <c r="AI876" s="212"/>
      <c r="AJ876" s="212"/>
      <c r="AK876" s="212"/>
      <c r="AL876" s="212"/>
      <c r="AM876" s="212"/>
      <c r="AN876" s="212"/>
      <c r="AO876" s="212"/>
      <c r="AP876" s="212"/>
      <c r="AQ876" s="212"/>
      <c r="AR876" s="212"/>
      <c r="AS876" s="212"/>
      <c r="AT876" s="212"/>
      <c r="AU876" s="212"/>
      <c r="AV876" s="212"/>
      <c r="AW876" s="212"/>
      <c r="AX876" s="212"/>
      <c r="AY876" s="212"/>
      <c r="AZ876" s="212"/>
      <c r="BA876" s="212"/>
      <c r="BB876" s="212"/>
      <c r="BC876" s="212"/>
      <c r="BD876" s="212"/>
      <c r="BE876" s="212"/>
      <c r="BF876" s="212"/>
      <c r="BG876" s="212"/>
      <c r="BH876" s="212"/>
    </row>
    <row r="877" spans="1:60" outlineLevel="1" x14ac:dyDescent="0.2">
      <c r="A877" s="219"/>
      <c r="B877" s="220"/>
      <c r="C877" s="261" t="s">
        <v>245</v>
      </c>
      <c r="D877" s="253"/>
      <c r="E877" s="254">
        <v>-3.77</v>
      </c>
      <c r="F877" s="223"/>
      <c r="G877" s="223"/>
      <c r="H877" s="223"/>
      <c r="I877" s="223"/>
      <c r="J877" s="223"/>
      <c r="K877" s="223"/>
      <c r="L877" s="223"/>
      <c r="M877" s="223"/>
      <c r="N877" s="222"/>
      <c r="O877" s="222"/>
      <c r="P877" s="222"/>
      <c r="Q877" s="222"/>
      <c r="R877" s="223"/>
      <c r="S877" s="223"/>
      <c r="T877" s="223"/>
      <c r="U877" s="223"/>
      <c r="V877" s="223"/>
      <c r="W877" s="223"/>
      <c r="X877" s="223"/>
      <c r="Y877" s="212"/>
      <c r="Z877" s="212"/>
      <c r="AA877" s="212"/>
      <c r="AB877" s="212"/>
      <c r="AC877" s="212"/>
      <c r="AD877" s="212"/>
      <c r="AE877" s="212"/>
      <c r="AF877" s="212"/>
      <c r="AG877" s="212" t="s">
        <v>172</v>
      </c>
      <c r="AH877" s="212">
        <v>0</v>
      </c>
      <c r="AI877" s="212"/>
      <c r="AJ877" s="212"/>
      <c r="AK877" s="212"/>
      <c r="AL877" s="212"/>
      <c r="AM877" s="212"/>
      <c r="AN877" s="212"/>
      <c r="AO877" s="212"/>
      <c r="AP877" s="212"/>
      <c r="AQ877" s="212"/>
      <c r="AR877" s="212"/>
      <c r="AS877" s="212"/>
      <c r="AT877" s="212"/>
      <c r="AU877" s="212"/>
      <c r="AV877" s="212"/>
      <c r="AW877" s="212"/>
      <c r="AX877" s="212"/>
      <c r="AY877" s="212"/>
      <c r="AZ877" s="212"/>
      <c r="BA877" s="212"/>
      <c r="BB877" s="212"/>
      <c r="BC877" s="212"/>
      <c r="BD877" s="212"/>
      <c r="BE877" s="212"/>
      <c r="BF877" s="212"/>
      <c r="BG877" s="212"/>
      <c r="BH877" s="212"/>
    </row>
    <row r="878" spans="1:60" outlineLevel="1" x14ac:dyDescent="0.2">
      <c r="A878" s="219"/>
      <c r="B878" s="220"/>
      <c r="C878" s="261" t="s">
        <v>246</v>
      </c>
      <c r="D878" s="253"/>
      <c r="E878" s="254"/>
      <c r="F878" s="223"/>
      <c r="G878" s="223"/>
      <c r="H878" s="223"/>
      <c r="I878" s="223"/>
      <c r="J878" s="223"/>
      <c r="K878" s="223"/>
      <c r="L878" s="223"/>
      <c r="M878" s="223"/>
      <c r="N878" s="222"/>
      <c r="O878" s="222"/>
      <c r="P878" s="222"/>
      <c r="Q878" s="222"/>
      <c r="R878" s="223"/>
      <c r="S878" s="223"/>
      <c r="T878" s="223"/>
      <c r="U878" s="223"/>
      <c r="V878" s="223"/>
      <c r="W878" s="223"/>
      <c r="X878" s="223"/>
      <c r="Y878" s="212"/>
      <c r="Z878" s="212"/>
      <c r="AA878" s="212"/>
      <c r="AB878" s="212"/>
      <c r="AC878" s="212"/>
      <c r="AD878" s="212"/>
      <c r="AE878" s="212"/>
      <c r="AF878" s="212"/>
      <c r="AG878" s="212" t="s">
        <v>172</v>
      </c>
      <c r="AH878" s="212">
        <v>0</v>
      </c>
      <c r="AI878" s="212"/>
      <c r="AJ878" s="212"/>
      <c r="AK878" s="212"/>
      <c r="AL878" s="212"/>
      <c r="AM878" s="212"/>
      <c r="AN878" s="212"/>
      <c r="AO878" s="212"/>
      <c r="AP878" s="212"/>
      <c r="AQ878" s="212"/>
      <c r="AR878" s="212"/>
      <c r="AS878" s="212"/>
      <c r="AT878" s="212"/>
      <c r="AU878" s="212"/>
      <c r="AV878" s="212"/>
      <c r="AW878" s="212"/>
      <c r="AX878" s="212"/>
      <c r="AY878" s="212"/>
      <c r="AZ878" s="212"/>
      <c r="BA878" s="212"/>
      <c r="BB878" s="212"/>
      <c r="BC878" s="212"/>
      <c r="BD878" s="212"/>
      <c r="BE878" s="212"/>
      <c r="BF878" s="212"/>
      <c r="BG878" s="212"/>
      <c r="BH878" s="212"/>
    </row>
    <row r="879" spans="1:60" outlineLevel="1" x14ac:dyDescent="0.2">
      <c r="A879" s="219"/>
      <c r="B879" s="220"/>
      <c r="C879" s="261" t="s">
        <v>247</v>
      </c>
      <c r="D879" s="253"/>
      <c r="E879" s="254">
        <v>20.395199999999999</v>
      </c>
      <c r="F879" s="223"/>
      <c r="G879" s="223"/>
      <c r="H879" s="223"/>
      <c r="I879" s="223"/>
      <c r="J879" s="223"/>
      <c r="K879" s="223"/>
      <c r="L879" s="223"/>
      <c r="M879" s="223"/>
      <c r="N879" s="222"/>
      <c r="O879" s="222"/>
      <c r="P879" s="222"/>
      <c r="Q879" s="222"/>
      <c r="R879" s="223"/>
      <c r="S879" s="223"/>
      <c r="T879" s="223"/>
      <c r="U879" s="223"/>
      <c r="V879" s="223"/>
      <c r="W879" s="223"/>
      <c r="X879" s="223"/>
      <c r="Y879" s="212"/>
      <c r="Z879" s="212"/>
      <c r="AA879" s="212"/>
      <c r="AB879" s="212"/>
      <c r="AC879" s="212"/>
      <c r="AD879" s="212"/>
      <c r="AE879" s="212"/>
      <c r="AF879" s="212"/>
      <c r="AG879" s="212" t="s">
        <v>172</v>
      </c>
      <c r="AH879" s="212">
        <v>0</v>
      </c>
      <c r="AI879" s="212"/>
      <c r="AJ879" s="212"/>
      <c r="AK879" s="212"/>
      <c r="AL879" s="212"/>
      <c r="AM879" s="212"/>
      <c r="AN879" s="212"/>
      <c r="AO879" s="212"/>
      <c r="AP879" s="212"/>
      <c r="AQ879" s="212"/>
      <c r="AR879" s="212"/>
      <c r="AS879" s="212"/>
      <c r="AT879" s="212"/>
      <c r="AU879" s="212"/>
      <c r="AV879" s="212"/>
      <c r="AW879" s="212"/>
      <c r="AX879" s="212"/>
      <c r="AY879" s="212"/>
      <c r="AZ879" s="212"/>
      <c r="BA879" s="212"/>
      <c r="BB879" s="212"/>
      <c r="BC879" s="212"/>
      <c r="BD879" s="212"/>
      <c r="BE879" s="212"/>
      <c r="BF879" s="212"/>
      <c r="BG879" s="212"/>
      <c r="BH879" s="212"/>
    </row>
    <row r="880" spans="1:60" outlineLevel="1" x14ac:dyDescent="0.2">
      <c r="A880" s="219"/>
      <c r="B880" s="220"/>
      <c r="C880" s="261" t="s">
        <v>248</v>
      </c>
      <c r="D880" s="253"/>
      <c r="E880" s="254"/>
      <c r="F880" s="223"/>
      <c r="G880" s="223"/>
      <c r="H880" s="223"/>
      <c r="I880" s="223"/>
      <c r="J880" s="223"/>
      <c r="K880" s="223"/>
      <c r="L880" s="223"/>
      <c r="M880" s="223"/>
      <c r="N880" s="222"/>
      <c r="O880" s="222"/>
      <c r="P880" s="222"/>
      <c r="Q880" s="222"/>
      <c r="R880" s="223"/>
      <c r="S880" s="223"/>
      <c r="T880" s="223"/>
      <c r="U880" s="223"/>
      <c r="V880" s="223"/>
      <c r="W880" s="223"/>
      <c r="X880" s="223"/>
      <c r="Y880" s="212"/>
      <c r="Z880" s="212"/>
      <c r="AA880" s="212"/>
      <c r="AB880" s="212"/>
      <c r="AC880" s="212"/>
      <c r="AD880" s="212"/>
      <c r="AE880" s="212"/>
      <c r="AF880" s="212"/>
      <c r="AG880" s="212" t="s">
        <v>172</v>
      </c>
      <c r="AH880" s="212">
        <v>0</v>
      </c>
      <c r="AI880" s="212"/>
      <c r="AJ880" s="212"/>
      <c r="AK880" s="212"/>
      <c r="AL880" s="212"/>
      <c r="AM880" s="212"/>
      <c r="AN880" s="212"/>
      <c r="AO880" s="212"/>
      <c r="AP880" s="212"/>
      <c r="AQ880" s="212"/>
      <c r="AR880" s="212"/>
      <c r="AS880" s="212"/>
      <c r="AT880" s="212"/>
      <c r="AU880" s="212"/>
      <c r="AV880" s="212"/>
      <c r="AW880" s="212"/>
      <c r="AX880" s="212"/>
      <c r="AY880" s="212"/>
      <c r="AZ880" s="212"/>
      <c r="BA880" s="212"/>
      <c r="BB880" s="212"/>
      <c r="BC880" s="212"/>
      <c r="BD880" s="212"/>
      <c r="BE880" s="212"/>
      <c r="BF880" s="212"/>
      <c r="BG880" s="212"/>
      <c r="BH880" s="212"/>
    </row>
    <row r="881" spans="1:60" outlineLevel="1" x14ac:dyDescent="0.2">
      <c r="A881" s="219"/>
      <c r="B881" s="220"/>
      <c r="C881" s="261" t="s">
        <v>249</v>
      </c>
      <c r="D881" s="253"/>
      <c r="E881" s="254">
        <v>28.177199999999999</v>
      </c>
      <c r="F881" s="223"/>
      <c r="G881" s="223"/>
      <c r="H881" s="223"/>
      <c r="I881" s="223"/>
      <c r="J881" s="223"/>
      <c r="K881" s="223"/>
      <c r="L881" s="223"/>
      <c r="M881" s="223"/>
      <c r="N881" s="222"/>
      <c r="O881" s="222"/>
      <c r="P881" s="222"/>
      <c r="Q881" s="222"/>
      <c r="R881" s="223"/>
      <c r="S881" s="223"/>
      <c r="T881" s="223"/>
      <c r="U881" s="223"/>
      <c r="V881" s="223"/>
      <c r="W881" s="223"/>
      <c r="X881" s="223"/>
      <c r="Y881" s="212"/>
      <c r="Z881" s="212"/>
      <c r="AA881" s="212"/>
      <c r="AB881" s="212"/>
      <c r="AC881" s="212"/>
      <c r="AD881" s="212"/>
      <c r="AE881" s="212"/>
      <c r="AF881" s="212"/>
      <c r="AG881" s="212" t="s">
        <v>172</v>
      </c>
      <c r="AH881" s="212">
        <v>0</v>
      </c>
      <c r="AI881" s="212"/>
      <c r="AJ881" s="212"/>
      <c r="AK881" s="212"/>
      <c r="AL881" s="212"/>
      <c r="AM881" s="212"/>
      <c r="AN881" s="212"/>
      <c r="AO881" s="212"/>
      <c r="AP881" s="212"/>
      <c r="AQ881" s="212"/>
      <c r="AR881" s="212"/>
      <c r="AS881" s="212"/>
      <c r="AT881" s="212"/>
      <c r="AU881" s="212"/>
      <c r="AV881" s="212"/>
      <c r="AW881" s="212"/>
      <c r="AX881" s="212"/>
      <c r="AY881" s="212"/>
      <c r="AZ881" s="212"/>
      <c r="BA881" s="212"/>
      <c r="BB881" s="212"/>
      <c r="BC881" s="212"/>
      <c r="BD881" s="212"/>
      <c r="BE881" s="212"/>
      <c r="BF881" s="212"/>
      <c r="BG881" s="212"/>
      <c r="BH881" s="212"/>
    </row>
    <row r="882" spans="1:60" outlineLevel="1" x14ac:dyDescent="0.2">
      <c r="A882" s="219"/>
      <c r="B882" s="220"/>
      <c r="C882" s="261" t="s">
        <v>182</v>
      </c>
      <c r="D882" s="253"/>
      <c r="E882" s="254"/>
      <c r="F882" s="223"/>
      <c r="G882" s="223"/>
      <c r="H882" s="223"/>
      <c r="I882" s="223"/>
      <c r="J882" s="223"/>
      <c r="K882" s="223"/>
      <c r="L882" s="223"/>
      <c r="M882" s="223"/>
      <c r="N882" s="222"/>
      <c r="O882" s="222"/>
      <c r="P882" s="222"/>
      <c r="Q882" s="222"/>
      <c r="R882" s="223"/>
      <c r="S882" s="223"/>
      <c r="T882" s="223"/>
      <c r="U882" s="223"/>
      <c r="V882" s="223"/>
      <c r="W882" s="223"/>
      <c r="X882" s="223"/>
      <c r="Y882" s="212"/>
      <c r="Z882" s="212"/>
      <c r="AA882" s="212"/>
      <c r="AB882" s="212"/>
      <c r="AC882" s="212"/>
      <c r="AD882" s="212"/>
      <c r="AE882" s="212"/>
      <c r="AF882" s="212"/>
      <c r="AG882" s="212" t="s">
        <v>172</v>
      </c>
      <c r="AH882" s="212">
        <v>0</v>
      </c>
      <c r="AI882" s="212"/>
      <c r="AJ882" s="212"/>
      <c r="AK882" s="212"/>
      <c r="AL882" s="212"/>
      <c r="AM882" s="212"/>
      <c r="AN882" s="212"/>
      <c r="AO882" s="212"/>
      <c r="AP882" s="212"/>
      <c r="AQ882" s="212"/>
      <c r="AR882" s="212"/>
      <c r="AS882" s="212"/>
      <c r="AT882" s="212"/>
      <c r="AU882" s="212"/>
      <c r="AV882" s="212"/>
      <c r="AW882" s="212"/>
      <c r="AX882" s="212"/>
      <c r="AY882" s="212"/>
      <c r="AZ882" s="212"/>
      <c r="BA882" s="212"/>
      <c r="BB882" s="212"/>
      <c r="BC882" s="212"/>
      <c r="BD882" s="212"/>
      <c r="BE882" s="212"/>
      <c r="BF882" s="212"/>
      <c r="BG882" s="212"/>
      <c r="BH882" s="212"/>
    </row>
    <row r="883" spans="1:60" outlineLevel="1" x14ac:dyDescent="0.2">
      <c r="A883" s="219"/>
      <c r="B883" s="220"/>
      <c r="C883" s="261" t="s">
        <v>238</v>
      </c>
      <c r="D883" s="253"/>
      <c r="E883" s="254">
        <v>-3.1520000000000001</v>
      </c>
      <c r="F883" s="223"/>
      <c r="G883" s="223"/>
      <c r="H883" s="223"/>
      <c r="I883" s="223"/>
      <c r="J883" s="223"/>
      <c r="K883" s="223"/>
      <c r="L883" s="223"/>
      <c r="M883" s="223"/>
      <c r="N883" s="222"/>
      <c r="O883" s="222"/>
      <c r="P883" s="222"/>
      <c r="Q883" s="222"/>
      <c r="R883" s="223"/>
      <c r="S883" s="223"/>
      <c r="T883" s="223"/>
      <c r="U883" s="223"/>
      <c r="V883" s="223"/>
      <c r="W883" s="223"/>
      <c r="X883" s="223"/>
      <c r="Y883" s="212"/>
      <c r="Z883" s="212"/>
      <c r="AA883" s="212"/>
      <c r="AB883" s="212"/>
      <c r="AC883" s="212"/>
      <c r="AD883" s="212"/>
      <c r="AE883" s="212"/>
      <c r="AF883" s="212"/>
      <c r="AG883" s="212" t="s">
        <v>172</v>
      </c>
      <c r="AH883" s="212">
        <v>0</v>
      </c>
      <c r="AI883" s="212"/>
      <c r="AJ883" s="212"/>
      <c r="AK883" s="212"/>
      <c r="AL883" s="212"/>
      <c r="AM883" s="212"/>
      <c r="AN883" s="212"/>
      <c r="AO883" s="212"/>
      <c r="AP883" s="212"/>
      <c r="AQ883" s="212"/>
      <c r="AR883" s="212"/>
      <c r="AS883" s="212"/>
      <c r="AT883" s="212"/>
      <c r="AU883" s="212"/>
      <c r="AV883" s="212"/>
      <c r="AW883" s="212"/>
      <c r="AX883" s="212"/>
      <c r="AY883" s="212"/>
      <c r="AZ883" s="212"/>
      <c r="BA883" s="212"/>
      <c r="BB883" s="212"/>
      <c r="BC883" s="212"/>
      <c r="BD883" s="212"/>
      <c r="BE883" s="212"/>
      <c r="BF883" s="212"/>
      <c r="BG883" s="212"/>
      <c r="BH883" s="212"/>
    </row>
    <row r="884" spans="1:60" outlineLevel="1" x14ac:dyDescent="0.2">
      <c r="A884" s="219"/>
      <c r="B884" s="220"/>
      <c r="C884" s="261" t="s">
        <v>250</v>
      </c>
      <c r="D884" s="253"/>
      <c r="E884" s="254"/>
      <c r="F884" s="223"/>
      <c r="G884" s="223"/>
      <c r="H884" s="223"/>
      <c r="I884" s="223"/>
      <c r="J884" s="223"/>
      <c r="K884" s="223"/>
      <c r="L884" s="223"/>
      <c r="M884" s="223"/>
      <c r="N884" s="222"/>
      <c r="O884" s="222"/>
      <c r="P884" s="222"/>
      <c r="Q884" s="222"/>
      <c r="R884" s="223"/>
      <c r="S884" s="223"/>
      <c r="T884" s="223"/>
      <c r="U884" s="223"/>
      <c r="V884" s="223"/>
      <c r="W884" s="223"/>
      <c r="X884" s="223"/>
      <c r="Y884" s="212"/>
      <c r="Z884" s="212"/>
      <c r="AA884" s="212"/>
      <c r="AB884" s="212"/>
      <c r="AC884" s="212"/>
      <c r="AD884" s="212"/>
      <c r="AE884" s="212"/>
      <c r="AF884" s="212"/>
      <c r="AG884" s="212" t="s">
        <v>172</v>
      </c>
      <c r="AH884" s="212">
        <v>0</v>
      </c>
      <c r="AI884" s="212"/>
      <c r="AJ884" s="212"/>
      <c r="AK884" s="212"/>
      <c r="AL884" s="212"/>
      <c r="AM884" s="212"/>
      <c r="AN884" s="212"/>
      <c r="AO884" s="212"/>
      <c r="AP884" s="212"/>
      <c r="AQ884" s="212"/>
      <c r="AR884" s="212"/>
      <c r="AS884" s="212"/>
      <c r="AT884" s="212"/>
      <c r="AU884" s="212"/>
      <c r="AV884" s="212"/>
      <c r="AW884" s="212"/>
      <c r="AX884" s="212"/>
      <c r="AY884" s="212"/>
      <c r="AZ884" s="212"/>
      <c r="BA884" s="212"/>
      <c r="BB884" s="212"/>
      <c r="BC884" s="212"/>
      <c r="BD884" s="212"/>
      <c r="BE884" s="212"/>
      <c r="BF884" s="212"/>
      <c r="BG884" s="212"/>
      <c r="BH884" s="212"/>
    </row>
    <row r="885" spans="1:60" outlineLevel="1" x14ac:dyDescent="0.2">
      <c r="A885" s="219"/>
      <c r="B885" s="220"/>
      <c r="C885" s="261" t="s">
        <v>251</v>
      </c>
      <c r="D885" s="253"/>
      <c r="E885" s="254">
        <v>24.3</v>
      </c>
      <c r="F885" s="223"/>
      <c r="G885" s="223"/>
      <c r="H885" s="223"/>
      <c r="I885" s="223"/>
      <c r="J885" s="223"/>
      <c r="K885" s="223"/>
      <c r="L885" s="223"/>
      <c r="M885" s="223"/>
      <c r="N885" s="222"/>
      <c r="O885" s="222"/>
      <c r="P885" s="222"/>
      <c r="Q885" s="222"/>
      <c r="R885" s="223"/>
      <c r="S885" s="223"/>
      <c r="T885" s="223"/>
      <c r="U885" s="223"/>
      <c r="V885" s="223"/>
      <c r="W885" s="223"/>
      <c r="X885" s="223"/>
      <c r="Y885" s="212"/>
      <c r="Z885" s="212"/>
      <c r="AA885" s="212"/>
      <c r="AB885" s="212"/>
      <c r="AC885" s="212"/>
      <c r="AD885" s="212"/>
      <c r="AE885" s="212"/>
      <c r="AF885" s="212"/>
      <c r="AG885" s="212" t="s">
        <v>172</v>
      </c>
      <c r="AH885" s="212">
        <v>0</v>
      </c>
      <c r="AI885" s="212"/>
      <c r="AJ885" s="212"/>
      <c r="AK885" s="212"/>
      <c r="AL885" s="212"/>
      <c r="AM885" s="212"/>
      <c r="AN885" s="212"/>
      <c r="AO885" s="212"/>
      <c r="AP885" s="212"/>
      <c r="AQ885" s="212"/>
      <c r="AR885" s="212"/>
      <c r="AS885" s="212"/>
      <c r="AT885" s="212"/>
      <c r="AU885" s="212"/>
      <c r="AV885" s="212"/>
      <c r="AW885" s="212"/>
      <c r="AX885" s="212"/>
      <c r="AY885" s="212"/>
      <c r="AZ885" s="212"/>
      <c r="BA885" s="212"/>
      <c r="BB885" s="212"/>
      <c r="BC885" s="212"/>
      <c r="BD885" s="212"/>
      <c r="BE885" s="212"/>
      <c r="BF885" s="212"/>
      <c r="BG885" s="212"/>
      <c r="BH885" s="212"/>
    </row>
    <row r="886" spans="1:60" outlineLevel="1" x14ac:dyDescent="0.2">
      <c r="A886" s="219"/>
      <c r="B886" s="220"/>
      <c r="C886" s="261" t="s">
        <v>182</v>
      </c>
      <c r="D886" s="253"/>
      <c r="E886" s="254"/>
      <c r="F886" s="223"/>
      <c r="G886" s="223"/>
      <c r="H886" s="223"/>
      <c r="I886" s="223"/>
      <c r="J886" s="223"/>
      <c r="K886" s="223"/>
      <c r="L886" s="223"/>
      <c r="M886" s="223"/>
      <c r="N886" s="222"/>
      <c r="O886" s="222"/>
      <c r="P886" s="222"/>
      <c r="Q886" s="222"/>
      <c r="R886" s="223"/>
      <c r="S886" s="223"/>
      <c r="T886" s="223"/>
      <c r="U886" s="223"/>
      <c r="V886" s="223"/>
      <c r="W886" s="223"/>
      <c r="X886" s="223"/>
      <c r="Y886" s="212"/>
      <c r="Z886" s="212"/>
      <c r="AA886" s="212"/>
      <c r="AB886" s="212"/>
      <c r="AC886" s="212"/>
      <c r="AD886" s="212"/>
      <c r="AE886" s="212"/>
      <c r="AF886" s="212"/>
      <c r="AG886" s="212" t="s">
        <v>172</v>
      </c>
      <c r="AH886" s="212">
        <v>0</v>
      </c>
      <c r="AI886" s="212"/>
      <c r="AJ886" s="212"/>
      <c r="AK886" s="212"/>
      <c r="AL886" s="212"/>
      <c r="AM886" s="212"/>
      <c r="AN886" s="212"/>
      <c r="AO886" s="212"/>
      <c r="AP886" s="212"/>
      <c r="AQ886" s="212"/>
      <c r="AR886" s="212"/>
      <c r="AS886" s="212"/>
      <c r="AT886" s="212"/>
      <c r="AU886" s="212"/>
      <c r="AV886" s="212"/>
      <c r="AW886" s="212"/>
      <c r="AX886" s="212"/>
      <c r="AY886" s="212"/>
      <c r="AZ886" s="212"/>
      <c r="BA886" s="212"/>
      <c r="BB886" s="212"/>
      <c r="BC886" s="212"/>
      <c r="BD886" s="212"/>
      <c r="BE886" s="212"/>
      <c r="BF886" s="212"/>
      <c r="BG886" s="212"/>
      <c r="BH886" s="212"/>
    </row>
    <row r="887" spans="1:60" outlineLevel="1" x14ac:dyDescent="0.2">
      <c r="A887" s="219"/>
      <c r="B887" s="220"/>
      <c r="C887" s="261" t="s">
        <v>242</v>
      </c>
      <c r="D887" s="253"/>
      <c r="E887" s="254">
        <v>-6.3040000000000003</v>
      </c>
      <c r="F887" s="223"/>
      <c r="G887" s="223"/>
      <c r="H887" s="223"/>
      <c r="I887" s="223"/>
      <c r="J887" s="223"/>
      <c r="K887" s="223"/>
      <c r="L887" s="223"/>
      <c r="M887" s="223"/>
      <c r="N887" s="222"/>
      <c r="O887" s="222"/>
      <c r="P887" s="222"/>
      <c r="Q887" s="222"/>
      <c r="R887" s="223"/>
      <c r="S887" s="223"/>
      <c r="T887" s="223"/>
      <c r="U887" s="223"/>
      <c r="V887" s="223"/>
      <c r="W887" s="223"/>
      <c r="X887" s="223"/>
      <c r="Y887" s="212"/>
      <c r="Z887" s="212"/>
      <c r="AA887" s="212"/>
      <c r="AB887" s="212"/>
      <c r="AC887" s="212"/>
      <c r="AD887" s="212"/>
      <c r="AE887" s="212"/>
      <c r="AF887" s="212"/>
      <c r="AG887" s="212" t="s">
        <v>172</v>
      </c>
      <c r="AH887" s="212">
        <v>0</v>
      </c>
      <c r="AI887" s="212"/>
      <c r="AJ887" s="212"/>
      <c r="AK887" s="212"/>
      <c r="AL887" s="212"/>
      <c r="AM887" s="212"/>
      <c r="AN887" s="212"/>
      <c r="AO887" s="212"/>
      <c r="AP887" s="212"/>
      <c r="AQ887" s="212"/>
      <c r="AR887" s="212"/>
      <c r="AS887" s="212"/>
      <c r="AT887" s="212"/>
      <c r="AU887" s="212"/>
      <c r="AV887" s="212"/>
      <c r="AW887" s="212"/>
      <c r="AX887" s="212"/>
      <c r="AY887" s="212"/>
      <c r="AZ887" s="212"/>
      <c r="BA887" s="212"/>
      <c r="BB887" s="212"/>
      <c r="BC887" s="212"/>
      <c r="BD887" s="212"/>
      <c r="BE887" s="212"/>
      <c r="BF887" s="212"/>
      <c r="BG887" s="212"/>
      <c r="BH887" s="212"/>
    </row>
    <row r="888" spans="1:60" outlineLevel="1" x14ac:dyDescent="0.2">
      <c r="A888" s="219"/>
      <c r="B888" s="220"/>
      <c r="C888" s="261" t="s">
        <v>252</v>
      </c>
      <c r="D888" s="253"/>
      <c r="E888" s="254"/>
      <c r="F888" s="223"/>
      <c r="G888" s="223"/>
      <c r="H888" s="223"/>
      <c r="I888" s="223"/>
      <c r="J888" s="223"/>
      <c r="K888" s="223"/>
      <c r="L888" s="223"/>
      <c r="M888" s="223"/>
      <c r="N888" s="222"/>
      <c r="O888" s="222"/>
      <c r="P888" s="222"/>
      <c r="Q888" s="222"/>
      <c r="R888" s="223"/>
      <c r="S888" s="223"/>
      <c r="T888" s="223"/>
      <c r="U888" s="223"/>
      <c r="V888" s="223"/>
      <c r="W888" s="223"/>
      <c r="X888" s="223"/>
      <c r="Y888" s="212"/>
      <c r="Z888" s="212"/>
      <c r="AA888" s="212"/>
      <c r="AB888" s="212"/>
      <c r="AC888" s="212"/>
      <c r="AD888" s="212"/>
      <c r="AE888" s="212"/>
      <c r="AF888" s="212"/>
      <c r="AG888" s="212" t="s">
        <v>172</v>
      </c>
      <c r="AH888" s="212">
        <v>0</v>
      </c>
      <c r="AI888" s="212"/>
      <c r="AJ888" s="212"/>
      <c r="AK888" s="212"/>
      <c r="AL888" s="212"/>
      <c r="AM888" s="212"/>
      <c r="AN888" s="212"/>
      <c r="AO888" s="212"/>
      <c r="AP888" s="212"/>
      <c r="AQ888" s="212"/>
      <c r="AR888" s="212"/>
      <c r="AS888" s="212"/>
      <c r="AT888" s="212"/>
      <c r="AU888" s="212"/>
      <c r="AV888" s="212"/>
      <c r="AW888" s="212"/>
      <c r="AX888" s="212"/>
      <c r="AY888" s="212"/>
      <c r="AZ888" s="212"/>
      <c r="BA888" s="212"/>
      <c r="BB888" s="212"/>
      <c r="BC888" s="212"/>
      <c r="BD888" s="212"/>
      <c r="BE888" s="212"/>
      <c r="BF888" s="212"/>
      <c r="BG888" s="212"/>
      <c r="BH888" s="212"/>
    </row>
    <row r="889" spans="1:60" outlineLevel="1" x14ac:dyDescent="0.2">
      <c r="A889" s="219"/>
      <c r="B889" s="220"/>
      <c r="C889" s="261" t="s">
        <v>253</v>
      </c>
      <c r="D889" s="253"/>
      <c r="E889" s="254">
        <v>106.9254</v>
      </c>
      <c r="F889" s="223"/>
      <c r="G889" s="223"/>
      <c r="H889" s="223"/>
      <c r="I889" s="223"/>
      <c r="J889" s="223"/>
      <c r="K889" s="223"/>
      <c r="L889" s="223"/>
      <c r="M889" s="223"/>
      <c r="N889" s="222"/>
      <c r="O889" s="222"/>
      <c r="P889" s="222"/>
      <c r="Q889" s="222"/>
      <c r="R889" s="223"/>
      <c r="S889" s="223"/>
      <c r="T889" s="223"/>
      <c r="U889" s="223"/>
      <c r="V889" s="223"/>
      <c r="W889" s="223"/>
      <c r="X889" s="223"/>
      <c r="Y889" s="212"/>
      <c r="Z889" s="212"/>
      <c r="AA889" s="212"/>
      <c r="AB889" s="212"/>
      <c r="AC889" s="212"/>
      <c r="AD889" s="212"/>
      <c r="AE889" s="212"/>
      <c r="AF889" s="212"/>
      <c r="AG889" s="212" t="s">
        <v>172</v>
      </c>
      <c r="AH889" s="212">
        <v>0</v>
      </c>
      <c r="AI889" s="212"/>
      <c r="AJ889" s="212"/>
      <c r="AK889" s="212"/>
      <c r="AL889" s="212"/>
      <c r="AM889" s="212"/>
      <c r="AN889" s="212"/>
      <c r="AO889" s="212"/>
      <c r="AP889" s="212"/>
      <c r="AQ889" s="212"/>
      <c r="AR889" s="212"/>
      <c r="AS889" s="212"/>
      <c r="AT889" s="212"/>
      <c r="AU889" s="212"/>
      <c r="AV889" s="212"/>
      <c r="AW889" s="212"/>
      <c r="AX889" s="212"/>
      <c r="AY889" s="212"/>
      <c r="AZ889" s="212"/>
      <c r="BA889" s="212"/>
      <c r="BB889" s="212"/>
      <c r="BC889" s="212"/>
      <c r="BD889" s="212"/>
      <c r="BE889" s="212"/>
      <c r="BF889" s="212"/>
      <c r="BG889" s="212"/>
      <c r="BH889" s="212"/>
    </row>
    <row r="890" spans="1:60" outlineLevel="1" x14ac:dyDescent="0.2">
      <c r="A890" s="219"/>
      <c r="B890" s="220"/>
      <c r="C890" s="261" t="s">
        <v>182</v>
      </c>
      <c r="D890" s="253"/>
      <c r="E890" s="254"/>
      <c r="F890" s="223"/>
      <c r="G890" s="223"/>
      <c r="H890" s="223"/>
      <c r="I890" s="223"/>
      <c r="J890" s="223"/>
      <c r="K890" s="223"/>
      <c r="L890" s="223"/>
      <c r="M890" s="223"/>
      <c r="N890" s="222"/>
      <c r="O890" s="222"/>
      <c r="P890" s="222"/>
      <c r="Q890" s="222"/>
      <c r="R890" s="223"/>
      <c r="S890" s="223"/>
      <c r="T890" s="223"/>
      <c r="U890" s="223"/>
      <c r="V890" s="223"/>
      <c r="W890" s="223"/>
      <c r="X890" s="223"/>
      <c r="Y890" s="212"/>
      <c r="Z890" s="212"/>
      <c r="AA890" s="212"/>
      <c r="AB890" s="212"/>
      <c r="AC890" s="212"/>
      <c r="AD890" s="212"/>
      <c r="AE890" s="212"/>
      <c r="AF890" s="212"/>
      <c r="AG890" s="212" t="s">
        <v>172</v>
      </c>
      <c r="AH890" s="212">
        <v>0</v>
      </c>
      <c r="AI890" s="212"/>
      <c r="AJ890" s="212"/>
      <c r="AK890" s="212"/>
      <c r="AL890" s="212"/>
      <c r="AM890" s="212"/>
      <c r="AN890" s="212"/>
      <c r="AO890" s="212"/>
      <c r="AP890" s="212"/>
      <c r="AQ890" s="212"/>
      <c r="AR890" s="212"/>
      <c r="AS890" s="212"/>
      <c r="AT890" s="212"/>
      <c r="AU890" s="212"/>
      <c r="AV890" s="212"/>
      <c r="AW890" s="212"/>
      <c r="AX890" s="212"/>
      <c r="AY890" s="212"/>
      <c r="AZ890" s="212"/>
      <c r="BA890" s="212"/>
      <c r="BB890" s="212"/>
      <c r="BC890" s="212"/>
      <c r="BD890" s="212"/>
      <c r="BE890" s="212"/>
      <c r="BF890" s="212"/>
      <c r="BG890" s="212"/>
      <c r="BH890" s="212"/>
    </row>
    <row r="891" spans="1:60" outlineLevel="1" x14ac:dyDescent="0.2">
      <c r="A891" s="219"/>
      <c r="B891" s="220"/>
      <c r="C891" s="261" t="s">
        <v>231</v>
      </c>
      <c r="D891" s="253"/>
      <c r="E891" s="254">
        <v>-1.5760000000000001</v>
      </c>
      <c r="F891" s="223"/>
      <c r="G891" s="223"/>
      <c r="H891" s="223"/>
      <c r="I891" s="223"/>
      <c r="J891" s="223"/>
      <c r="K891" s="223"/>
      <c r="L891" s="223"/>
      <c r="M891" s="223"/>
      <c r="N891" s="222"/>
      <c r="O891" s="222"/>
      <c r="P891" s="222"/>
      <c r="Q891" s="222"/>
      <c r="R891" s="223"/>
      <c r="S891" s="223"/>
      <c r="T891" s="223"/>
      <c r="U891" s="223"/>
      <c r="V891" s="223"/>
      <c r="W891" s="223"/>
      <c r="X891" s="223"/>
      <c r="Y891" s="212"/>
      <c r="Z891" s="212"/>
      <c r="AA891" s="212"/>
      <c r="AB891" s="212"/>
      <c r="AC891" s="212"/>
      <c r="AD891" s="212"/>
      <c r="AE891" s="212"/>
      <c r="AF891" s="212"/>
      <c r="AG891" s="212" t="s">
        <v>172</v>
      </c>
      <c r="AH891" s="212">
        <v>0</v>
      </c>
      <c r="AI891" s="212"/>
      <c r="AJ891" s="212"/>
      <c r="AK891" s="212"/>
      <c r="AL891" s="212"/>
      <c r="AM891" s="212"/>
      <c r="AN891" s="212"/>
      <c r="AO891" s="212"/>
      <c r="AP891" s="212"/>
      <c r="AQ891" s="212"/>
      <c r="AR891" s="212"/>
      <c r="AS891" s="212"/>
      <c r="AT891" s="212"/>
      <c r="AU891" s="212"/>
      <c r="AV891" s="212"/>
      <c r="AW891" s="212"/>
      <c r="AX891" s="212"/>
      <c r="AY891" s="212"/>
      <c r="AZ891" s="212"/>
      <c r="BA891" s="212"/>
      <c r="BB891" s="212"/>
      <c r="BC891" s="212"/>
      <c r="BD891" s="212"/>
      <c r="BE891" s="212"/>
      <c r="BF891" s="212"/>
      <c r="BG891" s="212"/>
      <c r="BH891" s="212"/>
    </row>
    <row r="892" spans="1:60" outlineLevel="1" x14ac:dyDescent="0.2">
      <c r="A892" s="219"/>
      <c r="B892" s="220"/>
      <c r="C892" s="261" t="s">
        <v>254</v>
      </c>
      <c r="D892" s="253"/>
      <c r="E892" s="254">
        <v>-11.31</v>
      </c>
      <c r="F892" s="223"/>
      <c r="G892" s="223"/>
      <c r="H892" s="223"/>
      <c r="I892" s="223"/>
      <c r="J892" s="223"/>
      <c r="K892" s="223"/>
      <c r="L892" s="223"/>
      <c r="M892" s="223"/>
      <c r="N892" s="222"/>
      <c r="O892" s="222"/>
      <c r="P892" s="222"/>
      <c r="Q892" s="222"/>
      <c r="R892" s="223"/>
      <c r="S892" s="223"/>
      <c r="T892" s="223"/>
      <c r="U892" s="223"/>
      <c r="V892" s="223"/>
      <c r="W892" s="223"/>
      <c r="X892" s="223"/>
      <c r="Y892" s="212"/>
      <c r="Z892" s="212"/>
      <c r="AA892" s="212"/>
      <c r="AB892" s="212"/>
      <c r="AC892" s="212"/>
      <c r="AD892" s="212"/>
      <c r="AE892" s="212"/>
      <c r="AF892" s="212"/>
      <c r="AG892" s="212" t="s">
        <v>172</v>
      </c>
      <c r="AH892" s="212">
        <v>0</v>
      </c>
      <c r="AI892" s="212"/>
      <c r="AJ892" s="212"/>
      <c r="AK892" s="212"/>
      <c r="AL892" s="212"/>
      <c r="AM892" s="212"/>
      <c r="AN892" s="212"/>
      <c r="AO892" s="212"/>
      <c r="AP892" s="212"/>
      <c r="AQ892" s="212"/>
      <c r="AR892" s="212"/>
      <c r="AS892" s="212"/>
      <c r="AT892" s="212"/>
      <c r="AU892" s="212"/>
      <c r="AV892" s="212"/>
      <c r="AW892" s="212"/>
      <c r="AX892" s="212"/>
      <c r="AY892" s="212"/>
      <c r="AZ892" s="212"/>
      <c r="BA892" s="212"/>
      <c r="BB892" s="212"/>
      <c r="BC892" s="212"/>
      <c r="BD892" s="212"/>
      <c r="BE892" s="212"/>
      <c r="BF892" s="212"/>
      <c r="BG892" s="212"/>
      <c r="BH892" s="212"/>
    </row>
    <row r="893" spans="1:60" outlineLevel="1" x14ac:dyDescent="0.2">
      <c r="A893" s="219"/>
      <c r="B893" s="220"/>
      <c r="C893" s="261" t="s">
        <v>255</v>
      </c>
      <c r="D893" s="253"/>
      <c r="E893" s="254"/>
      <c r="F893" s="223"/>
      <c r="G893" s="223"/>
      <c r="H893" s="223"/>
      <c r="I893" s="223"/>
      <c r="J893" s="223"/>
      <c r="K893" s="223"/>
      <c r="L893" s="223"/>
      <c r="M893" s="223"/>
      <c r="N893" s="222"/>
      <c r="O893" s="222"/>
      <c r="P893" s="222"/>
      <c r="Q893" s="222"/>
      <c r="R893" s="223"/>
      <c r="S893" s="223"/>
      <c r="T893" s="223"/>
      <c r="U893" s="223"/>
      <c r="V893" s="223"/>
      <c r="W893" s="223"/>
      <c r="X893" s="223"/>
      <c r="Y893" s="212"/>
      <c r="Z893" s="212"/>
      <c r="AA893" s="212"/>
      <c r="AB893" s="212"/>
      <c r="AC893" s="212"/>
      <c r="AD893" s="212"/>
      <c r="AE893" s="212"/>
      <c r="AF893" s="212"/>
      <c r="AG893" s="212" t="s">
        <v>172</v>
      </c>
      <c r="AH893" s="212">
        <v>0</v>
      </c>
      <c r="AI893" s="212"/>
      <c r="AJ893" s="212"/>
      <c r="AK893" s="212"/>
      <c r="AL893" s="212"/>
      <c r="AM893" s="212"/>
      <c r="AN893" s="212"/>
      <c r="AO893" s="212"/>
      <c r="AP893" s="212"/>
      <c r="AQ893" s="212"/>
      <c r="AR893" s="212"/>
      <c r="AS893" s="212"/>
      <c r="AT893" s="212"/>
      <c r="AU893" s="212"/>
      <c r="AV893" s="212"/>
      <c r="AW893" s="212"/>
      <c r="AX893" s="212"/>
      <c r="AY893" s="212"/>
      <c r="AZ893" s="212"/>
      <c r="BA893" s="212"/>
      <c r="BB893" s="212"/>
      <c r="BC893" s="212"/>
      <c r="BD893" s="212"/>
      <c r="BE893" s="212"/>
      <c r="BF893" s="212"/>
      <c r="BG893" s="212"/>
      <c r="BH893" s="212"/>
    </row>
    <row r="894" spans="1:60" outlineLevel="1" x14ac:dyDescent="0.2">
      <c r="A894" s="219"/>
      <c r="B894" s="220"/>
      <c r="C894" s="261" t="s">
        <v>256</v>
      </c>
      <c r="D894" s="253"/>
      <c r="E894" s="254">
        <v>27</v>
      </c>
      <c r="F894" s="223"/>
      <c r="G894" s="223"/>
      <c r="H894" s="223"/>
      <c r="I894" s="223"/>
      <c r="J894" s="223"/>
      <c r="K894" s="223"/>
      <c r="L894" s="223"/>
      <c r="M894" s="223"/>
      <c r="N894" s="222"/>
      <c r="O894" s="222"/>
      <c r="P894" s="222"/>
      <c r="Q894" s="222"/>
      <c r="R894" s="223"/>
      <c r="S894" s="223"/>
      <c r="T894" s="223"/>
      <c r="U894" s="223"/>
      <c r="V894" s="223"/>
      <c r="W894" s="223"/>
      <c r="X894" s="223"/>
      <c r="Y894" s="212"/>
      <c r="Z894" s="212"/>
      <c r="AA894" s="212"/>
      <c r="AB894" s="212"/>
      <c r="AC894" s="212"/>
      <c r="AD894" s="212"/>
      <c r="AE894" s="212"/>
      <c r="AF894" s="212"/>
      <c r="AG894" s="212" t="s">
        <v>172</v>
      </c>
      <c r="AH894" s="212">
        <v>0</v>
      </c>
      <c r="AI894" s="212"/>
      <c r="AJ894" s="212"/>
      <c r="AK894" s="212"/>
      <c r="AL894" s="212"/>
      <c r="AM894" s="212"/>
      <c r="AN894" s="212"/>
      <c r="AO894" s="212"/>
      <c r="AP894" s="212"/>
      <c r="AQ894" s="212"/>
      <c r="AR894" s="212"/>
      <c r="AS894" s="212"/>
      <c r="AT894" s="212"/>
      <c r="AU894" s="212"/>
      <c r="AV894" s="212"/>
      <c r="AW894" s="212"/>
      <c r="AX894" s="212"/>
      <c r="AY894" s="212"/>
      <c r="AZ894" s="212"/>
      <c r="BA894" s="212"/>
      <c r="BB894" s="212"/>
      <c r="BC894" s="212"/>
      <c r="BD894" s="212"/>
      <c r="BE894" s="212"/>
      <c r="BF894" s="212"/>
      <c r="BG894" s="212"/>
      <c r="BH894" s="212"/>
    </row>
    <row r="895" spans="1:60" outlineLevel="1" x14ac:dyDescent="0.2">
      <c r="A895" s="219"/>
      <c r="B895" s="220"/>
      <c r="C895" s="261" t="s">
        <v>182</v>
      </c>
      <c r="D895" s="253"/>
      <c r="E895" s="254"/>
      <c r="F895" s="223"/>
      <c r="G895" s="223"/>
      <c r="H895" s="223"/>
      <c r="I895" s="223"/>
      <c r="J895" s="223"/>
      <c r="K895" s="223"/>
      <c r="L895" s="223"/>
      <c r="M895" s="223"/>
      <c r="N895" s="222"/>
      <c r="O895" s="222"/>
      <c r="P895" s="222"/>
      <c r="Q895" s="222"/>
      <c r="R895" s="223"/>
      <c r="S895" s="223"/>
      <c r="T895" s="223"/>
      <c r="U895" s="223"/>
      <c r="V895" s="223"/>
      <c r="W895" s="223"/>
      <c r="X895" s="223"/>
      <c r="Y895" s="212"/>
      <c r="Z895" s="212"/>
      <c r="AA895" s="212"/>
      <c r="AB895" s="212"/>
      <c r="AC895" s="212"/>
      <c r="AD895" s="212"/>
      <c r="AE895" s="212"/>
      <c r="AF895" s="212"/>
      <c r="AG895" s="212" t="s">
        <v>172</v>
      </c>
      <c r="AH895" s="212">
        <v>0</v>
      </c>
      <c r="AI895" s="212"/>
      <c r="AJ895" s="212"/>
      <c r="AK895" s="212"/>
      <c r="AL895" s="212"/>
      <c r="AM895" s="212"/>
      <c r="AN895" s="212"/>
      <c r="AO895" s="212"/>
      <c r="AP895" s="212"/>
      <c r="AQ895" s="212"/>
      <c r="AR895" s="212"/>
      <c r="AS895" s="212"/>
      <c r="AT895" s="212"/>
      <c r="AU895" s="212"/>
      <c r="AV895" s="212"/>
      <c r="AW895" s="212"/>
      <c r="AX895" s="212"/>
      <c r="AY895" s="212"/>
      <c r="AZ895" s="212"/>
      <c r="BA895" s="212"/>
      <c r="BB895" s="212"/>
      <c r="BC895" s="212"/>
      <c r="BD895" s="212"/>
      <c r="BE895" s="212"/>
      <c r="BF895" s="212"/>
      <c r="BG895" s="212"/>
      <c r="BH895" s="212"/>
    </row>
    <row r="896" spans="1:60" outlineLevel="1" x14ac:dyDescent="0.2">
      <c r="A896" s="219"/>
      <c r="B896" s="220"/>
      <c r="C896" s="261" t="s">
        <v>231</v>
      </c>
      <c r="D896" s="253"/>
      <c r="E896" s="254">
        <v>-1.5760000000000001</v>
      </c>
      <c r="F896" s="223"/>
      <c r="G896" s="223"/>
      <c r="H896" s="223"/>
      <c r="I896" s="223"/>
      <c r="J896" s="223"/>
      <c r="K896" s="223"/>
      <c r="L896" s="223"/>
      <c r="M896" s="223"/>
      <c r="N896" s="222"/>
      <c r="O896" s="222"/>
      <c r="P896" s="222"/>
      <c r="Q896" s="222"/>
      <c r="R896" s="223"/>
      <c r="S896" s="223"/>
      <c r="T896" s="223"/>
      <c r="U896" s="223"/>
      <c r="V896" s="223"/>
      <c r="W896" s="223"/>
      <c r="X896" s="223"/>
      <c r="Y896" s="212"/>
      <c r="Z896" s="212"/>
      <c r="AA896" s="212"/>
      <c r="AB896" s="212"/>
      <c r="AC896" s="212"/>
      <c r="AD896" s="212"/>
      <c r="AE896" s="212"/>
      <c r="AF896" s="212"/>
      <c r="AG896" s="212" t="s">
        <v>172</v>
      </c>
      <c r="AH896" s="212">
        <v>0</v>
      </c>
      <c r="AI896" s="212"/>
      <c r="AJ896" s="212"/>
      <c r="AK896" s="212"/>
      <c r="AL896" s="212"/>
      <c r="AM896" s="212"/>
      <c r="AN896" s="212"/>
      <c r="AO896" s="212"/>
      <c r="AP896" s="212"/>
      <c r="AQ896" s="212"/>
      <c r="AR896" s="212"/>
      <c r="AS896" s="212"/>
      <c r="AT896" s="212"/>
      <c r="AU896" s="212"/>
      <c r="AV896" s="212"/>
      <c r="AW896" s="212"/>
      <c r="AX896" s="212"/>
      <c r="AY896" s="212"/>
      <c r="AZ896" s="212"/>
      <c r="BA896" s="212"/>
      <c r="BB896" s="212"/>
      <c r="BC896" s="212"/>
      <c r="BD896" s="212"/>
      <c r="BE896" s="212"/>
      <c r="BF896" s="212"/>
      <c r="BG896" s="212"/>
      <c r="BH896" s="212"/>
    </row>
    <row r="897" spans="1:60" outlineLevel="1" x14ac:dyDescent="0.2">
      <c r="A897" s="219"/>
      <c r="B897" s="220"/>
      <c r="C897" s="261" t="s">
        <v>257</v>
      </c>
      <c r="D897" s="253"/>
      <c r="E897" s="254">
        <v>-1.885</v>
      </c>
      <c r="F897" s="223"/>
      <c r="G897" s="223"/>
      <c r="H897" s="223"/>
      <c r="I897" s="223"/>
      <c r="J897" s="223"/>
      <c r="K897" s="223"/>
      <c r="L897" s="223"/>
      <c r="M897" s="223"/>
      <c r="N897" s="222"/>
      <c r="O897" s="222"/>
      <c r="P897" s="222"/>
      <c r="Q897" s="222"/>
      <c r="R897" s="223"/>
      <c r="S897" s="223"/>
      <c r="T897" s="223"/>
      <c r="U897" s="223"/>
      <c r="V897" s="223"/>
      <c r="W897" s="223"/>
      <c r="X897" s="223"/>
      <c r="Y897" s="212"/>
      <c r="Z897" s="212"/>
      <c r="AA897" s="212"/>
      <c r="AB897" s="212"/>
      <c r="AC897" s="212"/>
      <c r="AD897" s="212"/>
      <c r="AE897" s="212"/>
      <c r="AF897" s="212"/>
      <c r="AG897" s="212" t="s">
        <v>172</v>
      </c>
      <c r="AH897" s="212">
        <v>0</v>
      </c>
      <c r="AI897" s="212"/>
      <c r="AJ897" s="212"/>
      <c r="AK897" s="212"/>
      <c r="AL897" s="212"/>
      <c r="AM897" s="212"/>
      <c r="AN897" s="212"/>
      <c r="AO897" s="212"/>
      <c r="AP897" s="212"/>
      <c r="AQ897" s="212"/>
      <c r="AR897" s="212"/>
      <c r="AS897" s="212"/>
      <c r="AT897" s="212"/>
      <c r="AU897" s="212"/>
      <c r="AV897" s="212"/>
      <c r="AW897" s="212"/>
      <c r="AX897" s="212"/>
      <c r="AY897" s="212"/>
      <c r="AZ897" s="212"/>
      <c r="BA897" s="212"/>
      <c r="BB897" s="212"/>
      <c r="BC897" s="212"/>
      <c r="BD897" s="212"/>
      <c r="BE897" s="212"/>
      <c r="BF897" s="212"/>
      <c r="BG897" s="212"/>
      <c r="BH897" s="212"/>
    </row>
    <row r="898" spans="1:60" outlineLevel="1" x14ac:dyDescent="0.2">
      <c r="A898" s="219"/>
      <c r="B898" s="220"/>
      <c r="C898" s="261" t="s">
        <v>258</v>
      </c>
      <c r="D898" s="253"/>
      <c r="E898" s="254"/>
      <c r="F898" s="223"/>
      <c r="G898" s="223"/>
      <c r="H898" s="223"/>
      <c r="I898" s="223"/>
      <c r="J898" s="223"/>
      <c r="K898" s="223"/>
      <c r="L898" s="223"/>
      <c r="M898" s="223"/>
      <c r="N898" s="222"/>
      <c r="O898" s="222"/>
      <c r="P898" s="222"/>
      <c r="Q898" s="222"/>
      <c r="R898" s="223"/>
      <c r="S898" s="223"/>
      <c r="T898" s="223"/>
      <c r="U898" s="223"/>
      <c r="V898" s="223"/>
      <c r="W898" s="223"/>
      <c r="X898" s="223"/>
      <c r="Y898" s="212"/>
      <c r="Z898" s="212"/>
      <c r="AA898" s="212"/>
      <c r="AB898" s="212"/>
      <c r="AC898" s="212"/>
      <c r="AD898" s="212"/>
      <c r="AE898" s="212"/>
      <c r="AF898" s="212"/>
      <c r="AG898" s="212" t="s">
        <v>172</v>
      </c>
      <c r="AH898" s="212">
        <v>0</v>
      </c>
      <c r="AI898" s="212"/>
      <c r="AJ898" s="212"/>
      <c r="AK898" s="212"/>
      <c r="AL898" s="212"/>
      <c r="AM898" s="212"/>
      <c r="AN898" s="212"/>
      <c r="AO898" s="212"/>
      <c r="AP898" s="212"/>
      <c r="AQ898" s="212"/>
      <c r="AR898" s="212"/>
      <c r="AS898" s="212"/>
      <c r="AT898" s="212"/>
      <c r="AU898" s="212"/>
      <c r="AV898" s="212"/>
      <c r="AW898" s="212"/>
      <c r="AX898" s="212"/>
      <c r="AY898" s="212"/>
      <c r="AZ898" s="212"/>
      <c r="BA898" s="212"/>
      <c r="BB898" s="212"/>
      <c r="BC898" s="212"/>
      <c r="BD898" s="212"/>
      <c r="BE898" s="212"/>
      <c r="BF898" s="212"/>
      <c r="BG898" s="212"/>
      <c r="BH898" s="212"/>
    </row>
    <row r="899" spans="1:60" outlineLevel="1" x14ac:dyDescent="0.2">
      <c r="A899" s="219"/>
      <c r="B899" s="220"/>
      <c r="C899" s="261" t="s">
        <v>259</v>
      </c>
      <c r="D899" s="253"/>
      <c r="E899" s="254">
        <v>24.84</v>
      </c>
      <c r="F899" s="223"/>
      <c r="G899" s="223"/>
      <c r="H899" s="223"/>
      <c r="I899" s="223"/>
      <c r="J899" s="223"/>
      <c r="K899" s="223"/>
      <c r="L899" s="223"/>
      <c r="M899" s="223"/>
      <c r="N899" s="222"/>
      <c r="O899" s="222"/>
      <c r="P899" s="222"/>
      <c r="Q899" s="222"/>
      <c r="R899" s="223"/>
      <c r="S899" s="223"/>
      <c r="T899" s="223"/>
      <c r="U899" s="223"/>
      <c r="V899" s="223"/>
      <c r="W899" s="223"/>
      <c r="X899" s="223"/>
      <c r="Y899" s="212"/>
      <c r="Z899" s="212"/>
      <c r="AA899" s="212"/>
      <c r="AB899" s="212"/>
      <c r="AC899" s="212"/>
      <c r="AD899" s="212"/>
      <c r="AE899" s="212"/>
      <c r="AF899" s="212"/>
      <c r="AG899" s="212" t="s">
        <v>172</v>
      </c>
      <c r="AH899" s="212">
        <v>0</v>
      </c>
      <c r="AI899" s="212"/>
      <c r="AJ899" s="212"/>
      <c r="AK899" s="212"/>
      <c r="AL899" s="212"/>
      <c r="AM899" s="212"/>
      <c r="AN899" s="212"/>
      <c r="AO899" s="212"/>
      <c r="AP899" s="212"/>
      <c r="AQ899" s="212"/>
      <c r="AR899" s="212"/>
      <c r="AS899" s="212"/>
      <c r="AT899" s="212"/>
      <c r="AU899" s="212"/>
      <c r="AV899" s="212"/>
      <c r="AW899" s="212"/>
      <c r="AX899" s="212"/>
      <c r="AY899" s="212"/>
      <c r="AZ899" s="212"/>
      <c r="BA899" s="212"/>
      <c r="BB899" s="212"/>
      <c r="BC899" s="212"/>
      <c r="BD899" s="212"/>
      <c r="BE899" s="212"/>
      <c r="BF899" s="212"/>
      <c r="BG899" s="212"/>
      <c r="BH899" s="212"/>
    </row>
    <row r="900" spans="1:60" outlineLevel="1" x14ac:dyDescent="0.2">
      <c r="A900" s="219"/>
      <c r="B900" s="220"/>
      <c r="C900" s="261" t="s">
        <v>182</v>
      </c>
      <c r="D900" s="253"/>
      <c r="E900" s="254"/>
      <c r="F900" s="223"/>
      <c r="G900" s="223"/>
      <c r="H900" s="223"/>
      <c r="I900" s="223"/>
      <c r="J900" s="223"/>
      <c r="K900" s="223"/>
      <c r="L900" s="223"/>
      <c r="M900" s="223"/>
      <c r="N900" s="222"/>
      <c r="O900" s="222"/>
      <c r="P900" s="222"/>
      <c r="Q900" s="222"/>
      <c r="R900" s="223"/>
      <c r="S900" s="223"/>
      <c r="T900" s="223"/>
      <c r="U900" s="223"/>
      <c r="V900" s="223"/>
      <c r="W900" s="223"/>
      <c r="X900" s="223"/>
      <c r="Y900" s="212"/>
      <c r="Z900" s="212"/>
      <c r="AA900" s="212"/>
      <c r="AB900" s="212"/>
      <c r="AC900" s="212"/>
      <c r="AD900" s="212"/>
      <c r="AE900" s="212"/>
      <c r="AF900" s="212"/>
      <c r="AG900" s="212" t="s">
        <v>172</v>
      </c>
      <c r="AH900" s="212">
        <v>0</v>
      </c>
      <c r="AI900" s="212"/>
      <c r="AJ900" s="212"/>
      <c r="AK900" s="212"/>
      <c r="AL900" s="212"/>
      <c r="AM900" s="212"/>
      <c r="AN900" s="212"/>
      <c r="AO900" s="212"/>
      <c r="AP900" s="212"/>
      <c r="AQ900" s="212"/>
      <c r="AR900" s="212"/>
      <c r="AS900" s="212"/>
      <c r="AT900" s="212"/>
      <c r="AU900" s="212"/>
      <c r="AV900" s="212"/>
      <c r="AW900" s="212"/>
      <c r="AX900" s="212"/>
      <c r="AY900" s="212"/>
      <c r="AZ900" s="212"/>
      <c r="BA900" s="212"/>
      <c r="BB900" s="212"/>
      <c r="BC900" s="212"/>
      <c r="BD900" s="212"/>
      <c r="BE900" s="212"/>
      <c r="BF900" s="212"/>
      <c r="BG900" s="212"/>
      <c r="BH900" s="212"/>
    </row>
    <row r="901" spans="1:60" outlineLevel="1" x14ac:dyDescent="0.2">
      <c r="A901" s="219"/>
      <c r="B901" s="220"/>
      <c r="C901" s="261" t="s">
        <v>231</v>
      </c>
      <c r="D901" s="253"/>
      <c r="E901" s="254">
        <v>-1.5760000000000001</v>
      </c>
      <c r="F901" s="223"/>
      <c r="G901" s="223"/>
      <c r="H901" s="223"/>
      <c r="I901" s="223"/>
      <c r="J901" s="223"/>
      <c r="K901" s="223"/>
      <c r="L901" s="223"/>
      <c r="M901" s="223"/>
      <c r="N901" s="222"/>
      <c r="O901" s="222"/>
      <c r="P901" s="222"/>
      <c r="Q901" s="222"/>
      <c r="R901" s="223"/>
      <c r="S901" s="223"/>
      <c r="T901" s="223"/>
      <c r="U901" s="223"/>
      <c r="V901" s="223"/>
      <c r="W901" s="223"/>
      <c r="X901" s="223"/>
      <c r="Y901" s="212"/>
      <c r="Z901" s="212"/>
      <c r="AA901" s="212"/>
      <c r="AB901" s="212"/>
      <c r="AC901" s="212"/>
      <c r="AD901" s="212"/>
      <c r="AE901" s="212"/>
      <c r="AF901" s="212"/>
      <c r="AG901" s="212" t="s">
        <v>172</v>
      </c>
      <c r="AH901" s="212">
        <v>0</v>
      </c>
      <c r="AI901" s="212"/>
      <c r="AJ901" s="212"/>
      <c r="AK901" s="212"/>
      <c r="AL901" s="212"/>
      <c r="AM901" s="212"/>
      <c r="AN901" s="212"/>
      <c r="AO901" s="212"/>
      <c r="AP901" s="212"/>
      <c r="AQ901" s="212"/>
      <c r="AR901" s="212"/>
      <c r="AS901" s="212"/>
      <c r="AT901" s="212"/>
      <c r="AU901" s="212"/>
      <c r="AV901" s="212"/>
      <c r="AW901" s="212"/>
      <c r="AX901" s="212"/>
      <c r="AY901" s="212"/>
      <c r="AZ901" s="212"/>
      <c r="BA901" s="212"/>
      <c r="BB901" s="212"/>
      <c r="BC901" s="212"/>
      <c r="BD901" s="212"/>
      <c r="BE901" s="212"/>
      <c r="BF901" s="212"/>
      <c r="BG901" s="212"/>
      <c r="BH901" s="212"/>
    </row>
    <row r="902" spans="1:60" outlineLevel="1" x14ac:dyDescent="0.2">
      <c r="A902" s="219"/>
      <c r="B902" s="220"/>
      <c r="C902" s="261" t="s">
        <v>257</v>
      </c>
      <c r="D902" s="253"/>
      <c r="E902" s="254">
        <v>-1.885</v>
      </c>
      <c r="F902" s="223"/>
      <c r="G902" s="223"/>
      <c r="H902" s="223"/>
      <c r="I902" s="223"/>
      <c r="J902" s="223"/>
      <c r="K902" s="223"/>
      <c r="L902" s="223"/>
      <c r="M902" s="223"/>
      <c r="N902" s="222"/>
      <c r="O902" s="222"/>
      <c r="P902" s="222"/>
      <c r="Q902" s="222"/>
      <c r="R902" s="223"/>
      <c r="S902" s="223"/>
      <c r="T902" s="223"/>
      <c r="U902" s="223"/>
      <c r="V902" s="223"/>
      <c r="W902" s="223"/>
      <c r="X902" s="223"/>
      <c r="Y902" s="212"/>
      <c r="Z902" s="212"/>
      <c r="AA902" s="212"/>
      <c r="AB902" s="212"/>
      <c r="AC902" s="212"/>
      <c r="AD902" s="212"/>
      <c r="AE902" s="212"/>
      <c r="AF902" s="212"/>
      <c r="AG902" s="212" t="s">
        <v>172</v>
      </c>
      <c r="AH902" s="212">
        <v>0</v>
      </c>
      <c r="AI902" s="212"/>
      <c r="AJ902" s="212"/>
      <c r="AK902" s="212"/>
      <c r="AL902" s="212"/>
      <c r="AM902" s="212"/>
      <c r="AN902" s="212"/>
      <c r="AO902" s="212"/>
      <c r="AP902" s="212"/>
      <c r="AQ902" s="212"/>
      <c r="AR902" s="212"/>
      <c r="AS902" s="212"/>
      <c r="AT902" s="212"/>
      <c r="AU902" s="212"/>
      <c r="AV902" s="212"/>
      <c r="AW902" s="212"/>
      <c r="AX902" s="212"/>
      <c r="AY902" s="212"/>
      <c r="AZ902" s="212"/>
      <c r="BA902" s="212"/>
      <c r="BB902" s="212"/>
      <c r="BC902" s="212"/>
      <c r="BD902" s="212"/>
      <c r="BE902" s="212"/>
      <c r="BF902" s="212"/>
      <c r="BG902" s="212"/>
      <c r="BH902" s="212"/>
    </row>
    <row r="903" spans="1:60" outlineLevel="1" x14ac:dyDescent="0.2">
      <c r="A903" s="219"/>
      <c r="B903" s="220"/>
      <c r="C903" s="261" t="s">
        <v>260</v>
      </c>
      <c r="D903" s="253"/>
      <c r="E903" s="254"/>
      <c r="F903" s="223"/>
      <c r="G903" s="223"/>
      <c r="H903" s="223"/>
      <c r="I903" s="223"/>
      <c r="J903" s="223"/>
      <c r="K903" s="223"/>
      <c r="L903" s="223"/>
      <c r="M903" s="223"/>
      <c r="N903" s="222"/>
      <c r="O903" s="222"/>
      <c r="P903" s="222"/>
      <c r="Q903" s="222"/>
      <c r="R903" s="223"/>
      <c r="S903" s="223"/>
      <c r="T903" s="223"/>
      <c r="U903" s="223"/>
      <c r="V903" s="223"/>
      <c r="W903" s="223"/>
      <c r="X903" s="223"/>
      <c r="Y903" s="212"/>
      <c r="Z903" s="212"/>
      <c r="AA903" s="212"/>
      <c r="AB903" s="212"/>
      <c r="AC903" s="212"/>
      <c r="AD903" s="212"/>
      <c r="AE903" s="212"/>
      <c r="AF903" s="212"/>
      <c r="AG903" s="212" t="s">
        <v>172</v>
      </c>
      <c r="AH903" s="212">
        <v>0</v>
      </c>
      <c r="AI903" s="212"/>
      <c r="AJ903" s="212"/>
      <c r="AK903" s="212"/>
      <c r="AL903" s="212"/>
      <c r="AM903" s="212"/>
      <c r="AN903" s="212"/>
      <c r="AO903" s="212"/>
      <c r="AP903" s="212"/>
      <c r="AQ903" s="212"/>
      <c r="AR903" s="212"/>
      <c r="AS903" s="212"/>
      <c r="AT903" s="212"/>
      <c r="AU903" s="212"/>
      <c r="AV903" s="212"/>
      <c r="AW903" s="212"/>
      <c r="AX903" s="212"/>
      <c r="AY903" s="212"/>
      <c r="AZ903" s="212"/>
      <c r="BA903" s="212"/>
      <c r="BB903" s="212"/>
      <c r="BC903" s="212"/>
      <c r="BD903" s="212"/>
      <c r="BE903" s="212"/>
      <c r="BF903" s="212"/>
      <c r="BG903" s="212"/>
      <c r="BH903" s="212"/>
    </row>
    <row r="904" spans="1:60" outlineLevel="1" x14ac:dyDescent="0.2">
      <c r="A904" s="219"/>
      <c r="B904" s="220"/>
      <c r="C904" s="261" t="s">
        <v>256</v>
      </c>
      <c r="D904" s="253"/>
      <c r="E904" s="254">
        <v>27</v>
      </c>
      <c r="F904" s="223"/>
      <c r="G904" s="223"/>
      <c r="H904" s="223"/>
      <c r="I904" s="223"/>
      <c r="J904" s="223"/>
      <c r="K904" s="223"/>
      <c r="L904" s="223"/>
      <c r="M904" s="223"/>
      <c r="N904" s="222"/>
      <c r="O904" s="222"/>
      <c r="P904" s="222"/>
      <c r="Q904" s="222"/>
      <c r="R904" s="223"/>
      <c r="S904" s="223"/>
      <c r="T904" s="223"/>
      <c r="U904" s="223"/>
      <c r="V904" s="223"/>
      <c r="W904" s="223"/>
      <c r="X904" s="223"/>
      <c r="Y904" s="212"/>
      <c r="Z904" s="212"/>
      <c r="AA904" s="212"/>
      <c r="AB904" s="212"/>
      <c r="AC904" s="212"/>
      <c r="AD904" s="212"/>
      <c r="AE904" s="212"/>
      <c r="AF904" s="212"/>
      <c r="AG904" s="212" t="s">
        <v>172</v>
      </c>
      <c r="AH904" s="212">
        <v>0</v>
      </c>
      <c r="AI904" s="212"/>
      <c r="AJ904" s="212"/>
      <c r="AK904" s="212"/>
      <c r="AL904" s="212"/>
      <c r="AM904" s="212"/>
      <c r="AN904" s="212"/>
      <c r="AO904" s="212"/>
      <c r="AP904" s="212"/>
      <c r="AQ904" s="212"/>
      <c r="AR904" s="212"/>
      <c r="AS904" s="212"/>
      <c r="AT904" s="212"/>
      <c r="AU904" s="212"/>
      <c r="AV904" s="212"/>
      <c r="AW904" s="212"/>
      <c r="AX904" s="212"/>
      <c r="AY904" s="212"/>
      <c r="AZ904" s="212"/>
      <c r="BA904" s="212"/>
      <c r="BB904" s="212"/>
      <c r="BC904" s="212"/>
      <c r="BD904" s="212"/>
      <c r="BE904" s="212"/>
      <c r="BF904" s="212"/>
      <c r="BG904" s="212"/>
      <c r="BH904" s="212"/>
    </row>
    <row r="905" spans="1:60" outlineLevel="1" x14ac:dyDescent="0.2">
      <c r="A905" s="219"/>
      <c r="B905" s="220"/>
      <c r="C905" s="261" t="s">
        <v>182</v>
      </c>
      <c r="D905" s="253"/>
      <c r="E905" s="254"/>
      <c r="F905" s="223"/>
      <c r="G905" s="223"/>
      <c r="H905" s="223"/>
      <c r="I905" s="223"/>
      <c r="J905" s="223"/>
      <c r="K905" s="223"/>
      <c r="L905" s="223"/>
      <c r="M905" s="223"/>
      <c r="N905" s="222"/>
      <c r="O905" s="222"/>
      <c r="P905" s="222"/>
      <c r="Q905" s="222"/>
      <c r="R905" s="223"/>
      <c r="S905" s="223"/>
      <c r="T905" s="223"/>
      <c r="U905" s="223"/>
      <c r="V905" s="223"/>
      <c r="W905" s="223"/>
      <c r="X905" s="223"/>
      <c r="Y905" s="212"/>
      <c r="Z905" s="212"/>
      <c r="AA905" s="212"/>
      <c r="AB905" s="212"/>
      <c r="AC905" s="212"/>
      <c r="AD905" s="212"/>
      <c r="AE905" s="212"/>
      <c r="AF905" s="212"/>
      <c r="AG905" s="212" t="s">
        <v>172</v>
      </c>
      <c r="AH905" s="212">
        <v>0</v>
      </c>
      <c r="AI905" s="212"/>
      <c r="AJ905" s="212"/>
      <c r="AK905" s="212"/>
      <c r="AL905" s="212"/>
      <c r="AM905" s="212"/>
      <c r="AN905" s="212"/>
      <c r="AO905" s="212"/>
      <c r="AP905" s="212"/>
      <c r="AQ905" s="212"/>
      <c r="AR905" s="212"/>
      <c r="AS905" s="212"/>
      <c r="AT905" s="212"/>
      <c r="AU905" s="212"/>
      <c r="AV905" s="212"/>
      <c r="AW905" s="212"/>
      <c r="AX905" s="212"/>
      <c r="AY905" s="212"/>
      <c r="AZ905" s="212"/>
      <c r="BA905" s="212"/>
      <c r="BB905" s="212"/>
      <c r="BC905" s="212"/>
      <c r="BD905" s="212"/>
      <c r="BE905" s="212"/>
      <c r="BF905" s="212"/>
      <c r="BG905" s="212"/>
      <c r="BH905" s="212"/>
    </row>
    <row r="906" spans="1:60" outlineLevel="1" x14ac:dyDescent="0.2">
      <c r="A906" s="219"/>
      <c r="B906" s="220"/>
      <c r="C906" s="261" t="s">
        <v>238</v>
      </c>
      <c r="D906" s="253"/>
      <c r="E906" s="254">
        <v>-3.1520000000000001</v>
      </c>
      <c r="F906" s="223"/>
      <c r="G906" s="223"/>
      <c r="H906" s="223"/>
      <c r="I906" s="223"/>
      <c r="J906" s="223"/>
      <c r="K906" s="223"/>
      <c r="L906" s="223"/>
      <c r="M906" s="223"/>
      <c r="N906" s="222"/>
      <c r="O906" s="222"/>
      <c r="P906" s="222"/>
      <c r="Q906" s="222"/>
      <c r="R906" s="223"/>
      <c r="S906" s="223"/>
      <c r="T906" s="223"/>
      <c r="U906" s="223"/>
      <c r="V906" s="223"/>
      <c r="W906" s="223"/>
      <c r="X906" s="223"/>
      <c r="Y906" s="212"/>
      <c r="Z906" s="212"/>
      <c r="AA906" s="212"/>
      <c r="AB906" s="212"/>
      <c r="AC906" s="212"/>
      <c r="AD906" s="212"/>
      <c r="AE906" s="212"/>
      <c r="AF906" s="212"/>
      <c r="AG906" s="212" t="s">
        <v>172</v>
      </c>
      <c r="AH906" s="212">
        <v>0</v>
      </c>
      <c r="AI906" s="212"/>
      <c r="AJ906" s="212"/>
      <c r="AK906" s="212"/>
      <c r="AL906" s="212"/>
      <c r="AM906" s="212"/>
      <c r="AN906" s="212"/>
      <c r="AO906" s="212"/>
      <c r="AP906" s="212"/>
      <c r="AQ906" s="212"/>
      <c r="AR906" s="212"/>
      <c r="AS906" s="212"/>
      <c r="AT906" s="212"/>
      <c r="AU906" s="212"/>
      <c r="AV906" s="212"/>
      <c r="AW906" s="212"/>
      <c r="AX906" s="212"/>
      <c r="AY906" s="212"/>
      <c r="AZ906" s="212"/>
      <c r="BA906" s="212"/>
      <c r="BB906" s="212"/>
      <c r="BC906" s="212"/>
      <c r="BD906" s="212"/>
      <c r="BE906" s="212"/>
      <c r="BF906" s="212"/>
      <c r="BG906" s="212"/>
      <c r="BH906" s="212"/>
    </row>
    <row r="907" spans="1:60" outlineLevel="1" x14ac:dyDescent="0.2">
      <c r="A907" s="219"/>
      <c r="B907" s="220"/>
      <c r="C907" s="261" t="s">
        <v>261</v>
      </c>
      <c r="D907" s="253"/>
      <c r="E907" s="254">
        <v>-4.2</v>
      </c>
      <c r="F907" s="223"/>
      <c r="G907" s="223"/>
      <c r="H907" s="223"/>
      <c r="I907" s="223"/>
      <c r="J907" s="223"/>
      <c r="K907" s="223"/>
      <c r="L907" s="223"/>
      <c r="M907" s="223"/>
      <c r="N907" s="222"/>
      <c r="O907" s="222"/>
      <c r="P907" s="222"/>
      <c r="Q907" s="222"/>
      <c r="R907" s="223"/>
      <c r="S907" s="223"/>
      <c r="T907" s="223"/>
      <c r="U907" s="223"/>
      <c r="V907" s="223"/>
      <c r="W907" s="223"/>
      <c r="X907" s="223"/>
      <c r="Y907" s="212"/>
      <c r="Z907" s="212"/>
      <c r="AA907" s="212"/>
      <c r="AB907" s="212"/>
      <c r="AC907" s="212"/>
      <c r="AD907" s="212"/>
      <c r="AE907" s="212"/>
      <c r="AF907" s="212"/>
      <c r="AG907" s="212" t="s">
        <v>172</v>
      </c>
      <c r="AH907" s="212">
        <v>0</v>
      </c>
      <c r="AI907" s="212"/>
      <c r="AJ907" s="212"/>
      <c r="AK907" s="212"/>
      <c r="AL907" s="212"/>
      <c r="AM907" s="212"/>
      <c r="AN907" s="212"/>
      <c r="AO907" s="212"/>
      <c r="AP907" s="212"/>
      <c r="AQ907" s="212"/>
      <c r="AR907" s="212"/>
      <c r="AS907" s="212"/>
      <c r="AT907" s="212"/>
      <c r="AU907" s="212"/>
      <c r="AV907" s="212"/>
      <c r="AW907" s="212"/>
      <c r="AX907" s="212"/>
      <c r="AY907" s="212"/>
      <c r="AZ907" s="212"/>
      <c r="BA907" s="212"/>
      <c r="BB907" s="212"/>
      <c r="BC907" s="212"/>
      <c r="BD907" s="212"/>
      <c r="BE907" s="212"/>
      <c r="BF907" s="212"/>
      <c r="BG907" s="212"/>
      <c r="BH907" s="212"/>
    </row>
    <row r="908" spans="1:60" outlineLevel="1" x14ac:dyDescent="0.2">
      <c r="A908" s="219"/>
      <c r="B908" s="220"/>
      <c r="C908" s="261" t="s">
        <v>257</v>
      </c>
      <c r="D908" s="253"/>
      <c r="E908" s="254">
        <v>-1.885</v>
      </c>
      <c r="F908" s="223"/>
      <c r="G908" s="223"/>
      <c r="H908" s="223"/>
      <c r="I908" s="223"/>
      <c r="J908" s="223"/>
      <c r="K908" s="223"/>
      <c r="L908" s="223"/>
      <c r="M908" s="223"/>
      <c r="N908" s="222"/>
      <c r="O908" s="222"/>
      <c r="P908" s="222"/>
      <c r="Q908" s="222"/>
      <c r="R908" s="223"/>
      <c r="S908" s="223"/>
      <c r="T908" s="223"/>
      <c r="U908" s="223"/>
      <c r="V908" s="223"/>
      <c r="W908" s="223"/>
      <c r="X908" s="223"/>
      <c r="Y908" s="212"/>
      <c r="Z908" s="212"/>
      <c r="AA908" s="212"/>
      <c r="AB908" s="212"/>
      <c r="AC908" s="212"/>
      <c r="AD908" s="212"/>
      <c r="AE908" s="212"/>
      <c r="AF908" s="212"/>
      <c r="AG908" s="212" t="s">
        <v>172</v>
      </c>
      <c r="AH908" s="212">
        <v>0</v>
      </c>
      <c r="AI908" s="212"/>
      <c r="AJ908" s="212"/>
      <c r="AK908" s="212"/>
      <c r="AL908" s="212"/>
      <c r="AM908" s="212"/>
      <c r="AN908" s="212"/>
      <c r="AO908" s="212"/>
      <c r="AP908" s="212"/>
      <c r="AQ908" s="212"/>
      <c r="AR908" s="212"/>
      <c r="AS908" s="212"/>
      <c r="AT908" s="212"/>
      <c r="AU908" s="212"/>
      <c r="AV908" s="212"/>
      <c r="AW908" s="212"/>
      <c r="AX908" s="212"/>
      <c r="AY908" s="212"/>
      <c r="AZ908" s="212"/>
      <c r="BA908" s="212"/>
      <c r="BB908" s="212"/>
      <c r="BC908" s="212"/>
      <c r="BD908" s="212"/>
      <c r="BE908" s="212"/>
      <c r="BF908" s="212"/>
      <c r="BG908" s="212"/>
      <c r="BH908" s="212"/>
    </row>
    <row r="909" spans="1:60" outlineLevel="1" x14ac:dyDescent="0.2">
      <c r="A909" s="219"/>
      <c r="B909" s="220"/>
      <c r="C909" s="261" t="s">
        <v>262</v>
      </c>
      <c r="D909" s="253"/>
      <c r="E909" s="254"/>
      <c r="F909" s="223"/>
      <c r="G909" s="223"/>
      <c r="H909" s="223"/>
      <c r="I909" s="223"/>
      <c r="J909" s="223"/>
      <c r="K909" s="223"/>
      <c r="L909" s="223"/>
      <c r="M909" s="223"/>
      <c r="N909" s="222"/>
      <c r="O909" s="222"/>
      <c r="P909" s="222"/>
      <c r="Q909" s="222"/>
      <c r="R909" s="223"/>
      <c r="S909" s="223"/>
      <c r="T909" s="223"/>
      <c r="U909" s="223"/>
      <c r="V909" s="223"/>
      <c r="W909" s="223"/>
      <c r="X909" s="223"/>
      <c r="Y909" s="212"/>
      <c r="Z909" s="212"/>
      <c r="AA909" s="212"/>
      <c r="AB909" s="212"/>
      <c r="AC909" s="212"/>
      <c r="AD909" s="212"/>
      <c r="AE909" s="212"/>
      <c r="AF909" s="212"/>
      <c r="AG909" s="212" t="s">
        <v>172</v>
      </c>
      <c r="AH909" s="212">
        <v>0</v>
      </c>
      <c r="AI909" s="212"/>
      <c r="AJ909" s="212"/>
      <c r="AK909" s="212"/>
      <c r="AL909" s="212"/>
      <c r="AM909" s="212"/>
      <c r="AN909" s="212"/>
      <c r="AO909" s="212"/>
      <c r="AP909" s="212"/>
      <c r="AQ909" s="212"/>
      <c r="AR909" s="212"/>
      <c r="AS909" s="212"/>
      <c r="AT909" s="212"/>
      <c r="AU909" s="212"/>
      <c r="AV909" s="212"/>
      <c r="AW909" s="212"/>
      <c r="AX909" s="212"/>
      <c r="AY909" s="212"/>
      <c r="AZ909" s="212"/>
      <c r="BA909" s="212"/>
      <c r="BB909" s="212"/>
      <c r="BC909" s="212"/>
      <c r="BD909" s="212"/>
      <c r="BE909" s="212"/>
      <c r="BF909" s="212"/>
      <c r="BG909" s="212"/>
      <c r="BH909" s="212"/>
    </row>
    <row r="910" spans="1:60" outlineLevel="1" x14ac:dyDescent="0.2">
      <c r="A910" s="219"/>
      <c r="B910" s="220"/>
      <c r="C910" s="263" t="s">
        <v>263</v>
      </c>
      <c r="D910" s="255"/>
      <c r="E910" s="256"/>
      <c r="F910" s="223"/>
      <c r="G910" s="223"/>
      <c r="H910" s="223"/>
      <c r="I910" s="223"/>
      <c r="J910" s="223"/>
      <c r="K910" s="223"/>
      <c r="L910" s="223"/>
      <c r="M910" s="223"/>
      <c r="N910" s="222"/>
      <c r="O910" s="222"/>
      <c r="P910" s="222"/>
      <c r="Q910" s="222"/>
      <c r="R910" s="223"/>
      <c r="S910" s="223"/>
      <c r="T910" s="223"/>
      <c r="U910" s="223"/>
      <c r="V910" s="223"/>
      <c r="W910" s="223"/>
      <c r="X910" s="223"/>
      <c r="Y910" s="212"/>
      <c r="Z910" s="212"/>
      <c r="AA910" s="212"/>
      <c r="AB910" s="212"/>
      <c r="AC910" s="212"/>
      <c r="AD910" s="212"/>
      <c r="AE910" s="212"/>
      <c r="AF910" s="212"/>
      <c r="AG910" s="212" t="s">
        <v>172</v>
      </c>
      <c r="AH910" s="212"/>
      <c r="AI910" s="212"/>
      <c r="AJ910" s="212"/>
      <c r="AK910" s="212"/>
      <c r="AL910" s="212"/>
      <c r="AM910" s="212"/>
      <c r="AN910" s="212"/>
      <c r="AO910" s="212"/>
      <c r="AP910" s="212"/>
      <c r="AQ910" s="212"/>
      <c r="AR910" s="212"/>
      <c r="AS910" s="212"/>
      <c r="AT910" s="212"/>
      <c r="AU910" s="212"/>
      <c r="AV910" s="212"/>
      <c r="AW910" s="212"/>
      <c r="AX910" s="212"/>
      <c r="AY910" s="212"/>
      <c r="AZ910" s="212"/>
      <c r="BA910" s="212"/>
      <c r="BB910" s="212"/>
      <c r="BC910" s="212"/>
      <c r="BD910" s="212"/>
      <c r="BE910" s="212"/>
      <c r="BF910" s="212"/>
      <c r="BG910" s="212"/>
      <c r="BH910" s="212"/>
    </row>
    <row r="911" spans="1:60" outlineLevel="1" x14ac:dyDescent="0.2">
      <c r="A911" s="219"/>
      <c r="B911" s="220"/>
      <c r="C911" s="264" t="s">
        <v>264</v>
      </c>
      <c r="D911" s="255"/>
      <c r="E911" s="256">
        <v>79.8</v>
      </c>
      <c r="F911" s="223"/>
      <c r="G911" s="223"/>
      <c r="H911" s="223"/>
      <c r="I911" s="223"/>
      <c r="J911" s="223"/>
      <c r="K911" s="223"/>
      <c r="L911" s="223"/>
      <c r="M911" s="223"/>
      <c r="N911" s="222"/>
      <c r="O911" s="222"/>
      <c r="P911" s="222"/>
      <c r="Q911" s="222"/>
      <c r="R911" s="223"/>
      <c r="S911" s="223"/>
      <c r="T911" s="223"/>
      <c r="U911" s="223"/>
      <c r="V911" s="223"/>
      <c r="W911" s="223"/>
      <c r="X911" s="223"/>
      <c r="Y911" s="212"/>
      <c r="Z911" s="212"/>
      <c r="AA911" s="212"/>
      <c r="AB911" s="212"/>
      <c r="AC911" s="212"/>
      <c r="AD911" s="212"/>
      <c r="AE911" s="212"/>
      <c r="AF911" s="212"/>
      <c r="AG911" s="212" t="s">
        <v>172</v>
      </c>
      <c r="AH911" s="212">
        <v>2</v>
      </c>
      <c r="AI911" s="212"/>
      <c r="AJ911" s="212"/>
      <c r="AK911" s="212"/>
      <c r="AL911" s="212"/>
      <c r="AM911" s="212"/>
      <c r="AN911" s="212"/>
      <c r="AO911" s="212"/>
      <c r="AP911" s="212"/>
      <c r="AQ911" s="212"/>
      <c r="AR911" s="212"/>
      <c r="AS911" s="212"/>
      <c r="AT911" s="212"/>
      <c r="AU911" s="212"/>
      <c r="AV911" s="212"/>
      <c r="AW911" s="212"/>
      <c r="AX911" s="212"/>
      <c r="AY911" s="212"/>
      <c r="AZ911" s="212"/>
      <c r="BA911" s="212"/>
      <c r="BB911" s="212"/>
      <c r="BC911" s="212"/>
      <c r="BD911" s="212"/>
      <c r="BE911" s="212"/>
      <c r="BF911" s="212"/>
      <c r="BG911" s="212"/>
      <c r="BH911" s="212"/>
    </row>
    <row r="912" spans="1:60" outlineLevel="1" x14ac:dyDescent="0.2">
      <c r="A912" s="219"/>
      <c r="B912" s="220"/>
      <c r="C912" s="264" t="s">
        <v>265</v>
      </c>
      <c r="D912" s="255"/>
      <c r="E912" s="256">
        <v>12.16</v>
      </c>
      <c r="F912" s="223"/>
      <c r="G912" s="223"/>
      <c r="H912" s="223"/>
      <c r="I912" s="223"/>
      <c r="J912" s="223"/>
      <c r="K912" s="223"/>
      <c r="L912" s="223"/>
      <c r="M912" s="223"/>
      <c r="N912" s="222"/>
      <c r="O912" s="222"/>
      <c r="P912" s="222"/>
      <c r="Q912" s="222"/>
      <c r="R912" s="223"/>
      <c r="S912" s="223"/>
      <c r="T912" s="223"/>
      <c r="U912" s="223"/>
      <c r="V912" s="223"/>
      <c r="W912" s="223"/>
      <c r="X912" s="223"/>
      <c r="Y912" s="212"/>
      <c r="Z912" s="212"/>
      <c r="AA912" s="212"/>
      <c r="AB912" s="212"/>
      <c r="AC912" s="212"/>
      <c r="AD912" s="212"/>
      <c r="AE912" s="212"/>
      <c r="AF912" s="212"/>
      <c r="AG912" s="212" t="s">
        <v>172</v>
      </c>
      <c r="AH912" s="212">
        <v>2</v>
      </c>
      <c r="AI912" s="212"/>
      <c r="AJ912" s="212"/>
      <c r="AK912" s="212"/>
      <c r="AL912" s="212"/>
      <c r="AM912" s="212"/>
      <c r="AN912" s="212"/>
      <c r="AO912" s="212"/>
      <c r="AP912" s="212"/>
      <c r="AQ912" s="212"/>
      <c r="AR912" s="212"/>
      <c r="AS912" s="212"/>
      <c r="AT912" s="212"/>
      <c r="AU912" s="212"/>
      <c r="AV912" s="212"/>
      <c r="AW912" s="212"/>
      <c r="AX912" s="212"/>
      <c r="AY912" s="212"/>
      <c r="AZ912" s="212"/>
      <c r="BA912" s="212"/>
      <c r="BB912" s="212"/>
      <c r="BC912" s="212"/>
      <c r="BD912" s="212"/>
      <c r="BE912" s="212"/>
      <c r="BF912" s="212"/>
      <c r="BG912" s="212"/>
      <c r="BH912" s="212"/>
    </row>
    <row r="913" spans="1:60" outlineLevel="1" x14ac:dyDescent="0.2">
      <c r="A913" s="219"/>
      <c r="B913" s="220"/>
      <c r="C913" s="263" t="s">
        <v>266</v>
      </c>
      <c r="D913" s="255"/>
      <c r="E913" s="256"/>
      <c r="F913" s="223"/>
      <c r="G913" s="223"/>
      <c r="H913" s="223"/>
      <c r="I913" s="223"/>
      <c r="J913" s="223"/>
      <c r="K913" s="223"/>
      <c r="L913" s="223"/>
      <c r="M913" s="223"/>
      <c r="N913" s="222"/>
      <c r="O913" s="222"/>
      <c r="P913" s="222"/>
      <c r="Q913" s="222"/>
      <c r="R913" s="223"/>
      <c r="S913" s="223"/>
      <c r="T913" s="223"/>
      <c r="U913" s="223"/>
      <c r="V913" s="223"/>
      <c r="W913" s="223"/>
      <c r="X913" s="223"/>
      <c r="Y913" s="212"/>
      <c r="Z913" s="212"/>
      <c r="AA913" s="212"/>
      <c r="AB913" s="212"/>
      <c r="AC913" s="212"/>
      <c r="AD913" s="212"/>
      <c r="AE913" s="212"/>
      <c r="AF913" s="212"/>
      <c r="AG913" s="212" t="s">
        <v>172</v>
      </c>
      <c r="AH913" s="212"/>
      <c r="AI913" s="212"/>
      <c r="AJ913" s="212"/>
      <c r="AK913" s="212"/>
      <c r="AL913" s="212"/>
      <c r="AM913" s="212"/>
      <c r="AN913" s="212"/>
      <c r="AO913" s="212"/>
      <c r="AP913" s="212"/>
      <c r="AQ913" s="212"/>
      <c r="AR913" s="212"/>
      <c r="AS913" s="212"/>
      <c r="AT913" s="212"/>
      <c r="AU913" s="212"/>
      <c r="AV913" s="212"/>
      <c r="AW913" s="212"/>
      <c r="AX913" s="212"/>
      <c r="AY913" s="212"/>
      <c r="AZ913" s="212"/>
      <c r="BA913" s="212"/>
      <c r="BB913" s="212"/>
      <c r="BC913" s="212"/>
      <c r="BD913" s="212"/>
      <c r="BE913" s="212"/>
      <c r="BF913" s="212"/>
      <c r="BG913" s="212"/>
      <c r="BH913" s="212"/>
    </row>
    <row r="914" spans="1:60" outlineLevel="1" x14ac:dyDescent="0.2">
      <c r="A914" s="219"/>
      <c r="B914" s="220"/>
      <c r="C914" s="261" t="s">
        <v>267</v>
      </c>
      <c r="D914" s="253"/>
      <c r="E914" s="254">
        <v>27.588000000000001</v>
      </c>
      <c r="F914" s="223"/>
      <c r="G914" s="223"/>
      <c r="H914" s="223"/>
      <c r="I914" s="223"/>
      <c r="J914" s="223"/>
      <c r="K914" s="223"/>
      <c r="L914" s="223"/>
      <c r="M914" s="223"/>
      <c r="N914" s="222"/>
      <c r="O914" s="222"/>
      <c r="P914" s="222"/>
      <c r="Q914" s="222"/>
      <c r="R914" s="223"/>
      <c r="S914" s="223"/>
      <c r="T914" s="223"/>
      <c r="U914" s="223"/>
      <c r="V914" s="223"/>
      <c r="W914" s="223"/>
      <c r="X914" s="223"/>
      <c r="Y914" s="212"/>
      <c r="Z914" s="212"/>
      <c r="AA914" s="212"/>
      <c r="AB914" s="212"/>
      <c r="AC914" s="212"/>
      <c r="AD914" s="212"/>
      <c r="AE914" s="212"/>
      <c r="AF914" s="212"/>
      <c r="AG914" s="212" t="s">
        <v>172</v>
      </c>
      <c r="AH914" s="212">
        <v>0</v>
      </c>
      <c r="AI914" s="212"/>
      <c r="AJ914" s="212"/>
      <c r="AK914" s="212"/>
      <c r="AL914" s="212"/>
      <c r="AM914" s="212"/>
      <c r="AN914" s="212"/>
      <c r="AO914" s="212"/>
      <c r="AP914" s="212"/>
      <c r="AQ914" s="212"/>
      <c r="AR914" s="212"/>
      <c r="AS914" s="212"/>
      <c r="AT914" s="212"/>
      <c r="AU914" s="212"/>
      <c r="AV914" s="212"/>
      <c r="AW914" s="212"/>
      <c r="AX914" s="212"/>
      <c r="AY914" s="212"/>
      <c r="AZ914" s="212"/>
      <c r="BA914" s="212"/>
      <c r="BB914" s="212"/>
      <c r="BC914" s="212"/>
      <c r="BD914" s="212"/>
      <c r="BE914" s="212"/>
      <c r="BF914" s="212"/>
      <c r="BG914" s="212"/>
      <c r="BH914" s="212"/>
    </row>
    <row r="915" spans="1:60" x14ac:dyDescent="0.2">
      <c r="A915" s="226" t="s">
        <v>145</v>
      </c>
      <c r="B915" s="227" t="s">
        <v>106</v>
      </c>
      <c r="C915" s="247" t="s">
        <v>107</v>
      </c>
      <c r="D915" s="228"/>
      <c r="E915" s="229"/>
      <c r="F915" s="230"/>
      <c r="G915" s="230">
        <f>SUMIF(AG916:AG921,"&lt;&gt;NOR",G916:G921)</f>
        <v>0</v>
      </c>
      <c r="H915" s="230"/>
      <c r="I915" s="230">
        <f>SUM(I916:I921)</f>
        <v>0</v>
      </c>
      <c r="J915" s="230"/>
      <c r="K915" s="230">
        <f>SUM(K916:K921)</f>
        <v>0</v>
      </c>
      <c r="L915" s="230"/>
      <c r="M915" s="230">
        <f>SUM(M916:M921)</f>
        <v>0</v>
      </c>
      <c r="N915" s="229"/>
      <c r="O915" s="229">
        <f>SUM(O916:O921)</f>
        <v>0</v>
      </c>
      <c r="P915" s="229"/>
      <c r="Q915" s="229">
        <f>SUM(Q916:Q921)</f>
        <v>0</v>
      </c>
      <c r="R915" s="230"/>
      <c r="S915" s="230"/>
      <c r="T915" s="231"/>
      <c r="U915" s="225"/>
      <c r="V915" s="225">
        <f>SUM(V916:V921)</f>
        <v>0</v>
      </c>
      <c r="W915" s="225"/>
      <c r="X915" s="225"/>
      <c r="AG915" t="s">
        <v>146</v>
      </c>
    </row>
    <row r="916" spans="1:60" outlineLevel="1" x14ac:dyDescent="0.2">
      <c r="A916" s="233">
        <v>87</v>
      </c>
      <c r="B916" s="234" t="s">
        <v>679</v>
      </c>
      <c r="C916" s="249" t="s">
        <v>680</v>
      </c>
      <c r="D916" s="235" t="s">
        <v>344</v>
      </c>
      <c r="E916" s="236">
        <v>2</v>
      </c>
      <c r="F916" s="237"/>
      <c r="G916" s="238">
        <f>ROUND(E916*F916,2)</f>
        <v>0</v>
      </c>
      <c r="H916" s="237"/>
      <c r="I916" s="238">
        <f>ROUND(E916*H916,2)</f>
        <v>0</v>
      </c>
      <c r="J916" s="237"/>
      <c r="K916" s="238">
        <f>ROUND(E916*J916,2)</f>
        <v>0</v>
      </c>
      <c r="L916" s="238">
        <v>21</v>
      </c>
      <c r="M916" s="238">
        <f>G916*(1+L916/100)</f>
        <v>0</v>
      </c>
      <c r="N916" s="236">
        <v>0</v>
      </c>
      <c r="O916" s="236">
        <f>ROUND(E916*N916,2)</f>
        <v>0</v>
      </c>
      <c r="P916" s="236">
        <v>0</v>
      </c>
      <c r="Q916" s="236">
        <f>ROUND(E916*P916,2)</f>
        <v>0</v>
      </c>
      <c r="R916" s="238"/>
      <c r="S916" s="238" t="s">
        <v>150</v>
      </c>
      <c r="T916" s="239" t="s">
        <v>151</v>
      </c>
      <c r="U916" s="223">
        <v>0</v>
      </c>
      <c r="V916" s="223">
        <f>ROUND(E916*U916,2)</f>
        <v>0</v>
      </c>
      <c r="W916" s="223"/>
      <c r="X916" s="223" t="s">
        <v>169</v>
      </c>
      <c r="Y916" s="212"/>
      <c r="Z916" s="212"/>
      <c r="AA916" s="212"/>
      <c r="AB916" s="212"/>
      <c r="AC916" s="212"/>
      <c r="AD916" s="212"/>
      <c r="AE916" s="212"/>
      <c r="AF916" s="212"/>
      <c r="AG916" s="212" t="s">
        <v>170</v>
      </c>
      <c r="AH916" s="212"/>
      <c r="AI916" s="212"/>
      <c r="AJ916" s="212"/>
      <c r="AK916" s="212"/>
      <c r="AL916" s="212"/>
      <c r="AM916" s="212"/>
      <c r="AN916" s="212"/>
      <c r="AO916" s="212"/>
      <c r="AP916" s="212"/>
      <c r="AQ916" s="212"/>
      <c r="AR916" s="212"/>
      <c r="AS916" s="212"/>
      <c r="AT916" s="212"/>
      <c r="AU916" s="212"/>
      <c r="AV916" s="212"/>
      <c r="AW916" s="212"/>
      <c r="AX916" s="212"/>
      <c r="AY916" s="212"/>
      <c r="AZ916" s="212"/>
      <c r="BA916" s="212"/>
      <c r="BB916" s="212"/>
      <c r="BC916" s="212"/>
      <c r="BD916" s="212"/>
      <c r="BE916" s="212"/>
      <c r="BF916" s="212"/>
      <c r="BG916" s="212"/>
      <c r="BH916" s="212"/>
    </row>
    <row r="917" spans="1:60" outlineLevel="1" x14ac:dyDescent="0.2">
      <c r="A917" s="219"/>
      <c r="B917" s="220"/>
      <c r="C917" s="261" t="s">
        <v>246</v>
      </c>
      <c r="D917" s="253"/>
      <c r="E917" s="254"/>
      <c r="F917" s="223"/>
      <c r="G917" s="223"/>
      <c r="H917" s="223"/>
      <c r="I917" s="223"/>
      <c r="J917" s="223"/>
      <c r="K917" s="223"/>
      <c r="L917" s="223"/>
      <c r="M917" s="223"/>
      <c r="N917" s="222"/>
      <c r="O917" s="222"/>
      <c r="P917" s="222"/>
      <c r="Q917" s="222"/>
      <c r="R917" s="223"/>
      <c r="S917" s="223"/>
      <c r="T917" s="223"/>
      <c r="U917" s="223"/>
      <c r="V917" s="223"/>
      <c r="W917" s="223"/>
      <c r="X917" s="223"/>
      <c r="Y917" s="212"/>
      <c r="Z917" s="212"/>
      <c r="AA917" s="212"/>
      <c r="AB917" s="212"/>
      <c r="AC917" s="212"/>
      <c r="AD917" s="212"/>
      <c r="AE917" s="212"/>
      <c r="AF917" s="212"/>
      <c r="AG917" s="212" t="s">
        <v>172</v>
      </c>
      <c r="AH917" s="212">
        <v>0</v>
      </c>
      <c r="AI917" s="212"/>
      <c r="AJ917" s="212"/>
      <c r="AK917" s="212"/>
      <c r="AL917" s="212"/>
      <c r="AM917" s="212"/>
      <c r="AN917" s="212"/>
      <c r="AO917" s="212"/>
      <c r="AP917" s="212"/>
      <c r="AQ917" s="212"/>
      <c r="AR917" s="212"/>
      <c r="AS917" s="212"/>
      <c r="AT917" s="212"/>
      <c r="AU917" s="212"/>
      <c r="AV917" s="212"/>
      <c r="AW917" s="212"/>
      <c r="AX917" s="212"/>
      <c r="AY917" s="212"/>
      <c r="AZ917" s="212"/>
      <c r="BA917" s="212"/>
      <c r="BB917" s="212"/>
      <c r="BC917" s="212"/>
      <c r="BD917" s="212"/>
      <c r="BE917" s="212"/>
      <c r="BF917" s="212"/>
      <c r="BG917" s="212"/>
      <c r="BH917" s="212"/>
    </row>
    <row r="918" spans="1:60" outlineLevel="1" x14ac:dyDescent="0.2">
      <c r="A918" s="219"/>
      <c r="B918" s="220"/>
      <c r="C918" s="261" t="s">
        <v>334</v>
      </c>
      <c r="D918" s="253"/>
      <c r="E918" s="254">
        <v>2</v>
      </c>
      <c r="F918" s="223"/>
      <c r="G918" s="223"/>
      <c r="H918" s="223"/>
      <c r="I918" s="223"/>
      <c r="J918" s="223"/>
      <c r="K918" s="223"/>
      <c r="L918" s="223"/>
      <c r="M918" s="223"/>
      <c r="N918" s="222"/>
      <c r="O918" s="222"/>
      <c r="P918" s="222"/>
      <c r="Q918" s="222"/>
      <c r="R918" s="223"/>
      <c r="S918" s="223"/>
      <c r="T918" s="223"/>
      <c r="U918" s="223"/>
      <c r="V918" s="223"/>
      <c r="W918" s="223"/>
      <c r="X918" s="223"/>
      <c r="Y918" s="212"/>
      <c r="Z918" s="212"/>
      <c r="AA918" s="212"/>
      <c r="AB918" s="212"/>
      <c r="AC918" s="212"/>
      <c r="AD918" s="212"/>
      <c r="AE918" s="212"/>
      <c r="AF918" s="212"/>
      <c r="AG918" s="212" t="s">
        <v>172</v>
      </c>
      <c r="AH918" s="212">
        <v>0</v>
      </c>
      <c r="AI918" s="212"/>
      <c r="AJ918" s="212"/>
      <c r="AK918" s="212"/>
      <c r="AL918" s="212"/>
      <c r="AM918" s="212"/>
      <c r="AN918" s="212"/>
      <c r="AO918" s="212"/>
      <c r="AP918" s="212"/>
      <c r="AQ918" s="212"/>
      <c r="AR918" s="212"/>
      <c r="AS918" s="212"/>
      <c r="AT918" s="212"/>
      <c r="AU918" s="212"/>
      <c r="AV918" s="212"/>
      <c r="AW918" s="212"/>
      <c r="AX918" s="212"/>
      <c r="AY918" s="212"/>
      <c r="AZ918" s="212"/>
      <c r="BA918" s="212"/>
      <c r="BB918" s="212"/>
      <c r="BC918" s="212"/>
      <c r="BD918" s="212"/>
      <c r="BE918" s="212"/>
      <c r="BF918" s="212"/>
      <c r="BG918" s="212"/>
      <c r="BH918" s="212"/>
    </row>
    <row r="919" spans="1:60" outlineLevel="1" x14ac:dyDescent="0.2">
      <c r="A919" s="233">
        <v>88</v>
      </c>
      <c r="B919" s="234" t="s">
        <v>681</v>
      </c>
      <c r="C919" s="249" t="s">
        <v>682</v>
      </c>
      <c r="D919" s="235" t="s">
        <v>344</v>
      </c>
      <c r="E919" s="236">
        <v>1</v>
      </c>
      <c r="F919" s="237"/>
      <c r="G919" s="238">
        <f>ROUND(E919*F919,2)</f>
        <v>0</v>
      </c>
      <c r="H919" s="237"/>
      <c r="I919" s="238">
        <f>ROUND(E919*H919,2)</f>
        <v>0</v>
      </c>
      <c r="J919" s="237"/>
      <c r="K919" s="238">
        <f>ROUND(E919*J919,2)</f>
        <v>0</v>
      </c>
      <c r="L919" s="238">
        <v>21</v>
      </c>
      <c r="M919" s="238">
        <f>G919*(1+L919/100)</f>
        <v>0</v>
      </c>
      <c r="N919" s="236">
        <v>0</v>
      </c>
      <c r="O919" s="236">
        <f>ROUND(E919*N919,2)</f>
        <v>0</v>
      </c>
      <c r="P919" s="236">
        <v>0</v>
      </c>
      <c r="Q919" s="236">
        <f>ROUND(E919*P919,2)</f>
        <v>0</v>
      </c>
      <c r="R919" s="238"/>
      <c r="S919" s="238" t="s">
        <v>150</v>
      </c>
      <c r="T919" s="239" t="s">
        <v>151</v>
      </c>
      <c r="U919" s="223">
        <v>0</v>
      </c>
      <c r="V919" s="223">
        <f>ROUND(E919*U919,2)</f>
        <v>0</v>
      </c>
      <c r="W919" s="223"/>
      <c r="X919" s="223" t="s">
        <v>169</v>
      </c>
      <c r="Y919" s="212"/>
      <c r="Z919" s="212"/>
      <c r="AA919" s="212"/>
      <c r="AB919" s="212"/>
      <c r="AC919" s="212"/>
      <c r="AD919" s="212"/>
      <c r="AE919" s="212"/>
      <c r="AF919" s="212"/>
      <c r="AG919" s="212" t="s">
        <v>170</v>
      </c>
      <c r="AH919" s="212"/>
      <c r="AI919" s="212"/>
      <c r="AJ919" s="212"/>
      <c r="AK919" s="212"/>
      <c r="AL919" s="212"/>
      <c r="AM919" s="212"/>
      <c r="AN919" s="212"/>
      <c r="AO919" s="212"/>
      <c r="AP919" s="212"/>
      <c r="AQ919" s="212"/>
      <c r="AR919" s="212"/>
      <c r="AS919" s="212"/>
      <c r="AT919" s="212"/>
      <c r="AU919" s="212"/>
      <c r="AV919" s="212"/>
      <c r="AW919" s="212"/>
      <c r="AX919" s="212"/>
      <c r="AY919" s="212"/>
      <c r="AZ919" s="212"/>
      <c r="BA919" s="212"/>
      <c r="BB919" s="212"/>
      <c r="BC919" s="212"/>
      <c r="BD919" s="212"/>
      <c r="BE919" s="212"/>
      <c r="BF919" s="212"/>
      <c r="BG919" s="212"/>
      <c r="BH919" s="212"/>
    </row>
    <row r="920" spans="1:60" outlineLevel="1" x14ac:dyDescent="0.2">
      <c r="A920" s="219"/>
      <c r="B920" s="220"/>
      <c r="C920" s="261" t="s">
        <v>206</v>
      </c>
      <c r="D920" s="253"/>
      <c r="E920" s="254"/>
      <c r="F920" s="223"/>
      <c r="G920" s="223"/>
      <c r="H920" s="223"/>
      <c r="I920" s="223"/>
      <c r="J920" s="223"/>
      <c r="K920" s="223"/>
      <c r="L920" s="223"/>
      <c r="M920" s="223"/>
      <c r="N920" s="222"/>
      <c r="O920" s="222"/>
      <c r="P920" s="222"/>
      <c r="Q920" s="222"/>
      <c r="R920" s="223"/>
      <c r="S920" s="223"/>
      <c r="T920" s="223"/>
      <c r="U920" s="223"/>
      <c r="V920" s="223"/>
      <c r="W920" s="223"/>
      <c r="X920" s="223"/>
      <c r="Y920" s="212"/>
      <c r="Z920" s="212"/>
      <c r="AA920" s="212"/>
      <c r="AB920" s="212"/>
      <c r="AC920" s="212"/>
      <c r="AD920" s="212"/>
      <c r="AE920" s="212"/>
      <c r="AF920" s="212"/>
      <c r="AG920" s="212" t="s">
        <v>172</v>
      </c>
      <c r="AH920" s="212">
        <v>0</v>
      </c>
      <c r="AI920" s="212"/>
      <c r="AJ920" s="212"/>
      <c r="AK920" s="212"/>
      <c r="AL920" s="212"/>
      <c r="AM920" s="212"/>
      <c r="AN920" s="212"/>
      <c r="AO920" s="212"/>
      <c r="AP920" s="212"/>
      <c r="AQ920" s="212"/>
      <c r="AR920" s="212"/>
      <c r="AS920" s="212"/>
      <c r="AT920" s="212"/>
      <c r="AU920" s="212"/>
      <c r="AV920" s="212"/>
      <c r="AW920" s="212"/>
      <c r="AX920" s="212"/>
      <c r="AY920" s="212"/>
      <c r="AZ920" s="212"/>
      <c r="BA920" s="212"/>
      <c r="BB920" s="212"/>
      <c r="BC920" s="212"/>
      <c r="BD920" s="212"/>
      <c r="BE920" s="212"/>
      <c r="BF920" s="212"/>
      <c r="BG920" s="212"/>
      <c r="BH920" s="212"/>
    </row>
    <row r="921" spans="1:60" outlineLevel="1" x14ac:dyDescent="0.2">
      <c r="A921" s="219"/>
      <c r="B921" s="220"/>
      <c r="C921" s="261" t="s">
        <v>345</v>
      </c>
      <c r="D921" s="253"/>
      <c r="E921" s="254">
        <v>1</v>
      </c>
      <c r="F921" s="223"/>
      <c r="G921" s="223"/>
      <c r="H921" s="223"/>
      <c r="I921" s="223"/>
      <c r="J921" s="223"/>
      <c r="K921" s="223"/>
      <c r="L921" s="223"/>
      <c r="M921" s="223"/>
      <c r="N921" s="222"/>
      <c r="O921" s="222"/>
      <c r="P921" s="222"/>
      <c r="Q921" s="222"/>
      <c r="R921" s="223"/>
      <c r="S921" s="223"/>
      <c r="T921" s="223"/>
      <c r="U921" s="223"/>
      <c r="V921" s="223"/>
      <c r="W921" s="223"/>
      <c r="X921" s="223"/>
      <c r="Y921" s="212"/>
      <c r="Z921" s="212"/>
      <c r="AA921" s="212"/>
      <c r="AB921" s="212"/>
      <c r="AC921" s="212"/>
      <c r="AD921" s="212"/>
      <c r="AE921" s="212"/>
      <c r="AF921" s="212"/>
      <c r="AG921" s="212" t="s">
        <v>172</v>
      </c>
      <c r="AH921" s="212">
        <v>0</v>
      </c>
      <c r="AI921" s="212"/>
      <c r="AJ921" s="212"/>
      <c r="AK921" s="212"/>
      <c r="AL921" s="212"/>
      <c r="AM921" s="212"/>
      <c r="AN921" s="212"/>
      <c r="AO921" s="212"/>
      <c r="AP921" s="212"/>
      <c r="AQ921" s="212"/>
      <c r="AR921" s="212"/>
      <c r="AS921" s="212"/>
      <c r="AT921" s="212"/>
      <c r="AU921" s="212"/>
      <c r="AV921" s="212"/>
      <c r="AW921" s="212"/>
      <c r="AX921" s="212"/>
      <c r="AY921" s="212"/>
      <c r="AZ921" s="212"/>
      <c r="BA921" s="212"/>
      <c r="BB921" s="212"/>
      <c r="BC921" s="212"/>
      <c r="BD921" s="212"/>
      <c r="BE921" s="212"/>
      <c r="BF921" s="212"/>
      <c r="BG921" s="212"/>
      <c r="BH921" s="212"/>
    </row>
    <row r="922" spans="1:60" x14ac:dyDescent="0.2">
      <c r="A922" s="226" t="s">
        <v>145</v>
      </c>
      <c r="B922" s="227" t="s">
        <v>108</v>
      </c>
      <c r="C922" s="247" t="s">
        <v>109</v>
      </c>
      <c r="D922" s="228"/>
      <c r="E922" s="229"/>
      <c r="F922" s="230"/>
      <c r="G922" s="230">
        <f>SUMIF(AG923:AG923,"&lt;&gt;NOR",G923:G923)</f>
        <v>0</v>
      </c>
      <c r="H922" s="230"/>
      <c r="I922" s="230">
        <f>SUM(I923:I923)</f>
        <v>0</v>
      </c>
      <c r="J922" s="230"/>
      <c r="K922" s="230">
        <f>SUM(K923:K923)</f>
        <v>0</v>
      </c>
      <c r="L922" s="230"/>
      <c r="M922" s="230">
        <f>SUM(M923:M923)</f>
        <v>0</v>
      </c>
      <c r="N922" s="229"/>
      <c r="O922" s="229">
        <f>SUM(O923:O923)</f>
        <v>0</v>
      </c>
      <c r="P922" s="229"/>
      <c r="Q922" s="229">
        <f>SUM(Q923:Q923)</f>
        <v>0</v>
      </c>
      <c r="R922" s="230"/>
      <c r="S922" s="230"/>
      <c r="T922" s="231"/>
      <c r="U922" s="225"/>
      <c r="V922" s="225">
        <f>SUM(V923:V923)</f>
        <v>0</v>
      </c>
      <c r="W922" s="225"/>
      <c r="X922" s="225"/>
      <c r="AG922" t="s">
        <v>146</v>
      </c>
    </row>
    <row r="923" spans="1:60" outlineLevel="1" x14ac:dyDescent="0.2">
      <c r="A923" s="240">
        <v>89</v>
      </c>
      <c r="B923" s="241" t="s">
        <v>683</v>
      </c>
      <c r="C923" s="248" t="s">
        <v>684</v>
      </c>
      <c r="D923" s="242" t="s">
        <v>449</v>
      </c>
      <c r="E923" s="243">
        <v>1</v>
      </c>
      <c r="F923" s="244"/>
      <c r="G923" s="245">
        <f>ROUND(E923*F923,2)</f>
        <v>0</v>
      </c>
      <c r="H923" s="244"/>
      <c r="I923" s="245">
        <f>ROUND(E923*H923,2)</f>
        <v>0</v>
      </c>
      <c r="J923" s="244"/>
      <c r="K923" s="245">
        <f>ROUND(E923*J923,2)</f>
        <v>0</v>
      </c>
      <c r="L923" s="245">
        <v>21</v>
      </c>
      <c r="M923" s="245">
        <f>G923*(1+L923/100)</f>
        <v>0</v>
      </c>
      <c r="N923" s="243">
        <v>0</v>
      </c>
      <c r="O923" s="243">
        <f>ROUND(E923*N923,2)</f>
        <v>0</v>
      </c>
      <c r="P923" s="243">
        <v>0</v>
      </c>
      <c r="Q923" s="243">
        <f>ROUND(E923*P923,2)</f>
        <v>0</v>
      </c>
      <c r="R923" s="245"/>
      <c r="S923" s="245" t="s">
        <v>150</v>
      </c>
      <c r="T923" s="246" t="s">
        <v>151</v>
      </c>
      <c r="U923" s="223">
        <v>0</v>
      </c>
      <c r="V923" s="223">
        <f>ROUND(E923*U923,2)</f>
        <v>0</v>
      </c>
      <c r="W923" s="223"/>
      <c r="X923" s="223" t="s">
        <v>169</v>
      </c>
      <c r="Y923" s="212"/>
      <c r="Z923" s="212"/>
      <c r="AA923" s="212"/>
      <c r="AB923" s="212"/>
      <c r="AC923" s="212"/>
      <c r="AD923" s="212"/>
      <c r="AE923" s="212"/>
      <c r="AF923" s="212"/>
      <c r="AG923" s="212" t="s">
        <v>170</v>
      </c>
      <c r="AH923" s="212"/>
      <c r="AI923" s="212"/>
      <c r="AJ923" s="212"/>
      <c r="AK923" s="212"/>
      <c r="AL923" s="212"/>
      <c r="AM923" s="212"/>
      <c r="AN923" s="212"/>
      <c r="AO923" s="212"/>
      <c r="AP923" s="212"/>
      <c r="AQ923" s="212"/>
      <c r="AR923" s="212"/>
      <c r="AS923" s="212"/>
      <c r="AT923" s="212"/>
      <c r="AU923" s="212"/>
      <c r="AV923" s="212"/>
      <c r="AW923" s="212"/>
      <c r="AX923" s="212"/>
      <c r="AY923" s="212"/>
      <c r="AZ923" s="212"/>
      <c r="BA923" s="212"/>
      <c r="BB923" s="212"/>
      <c r="BC923" s="212"/>
      <c r="BD923" s="212"/>
      <c r="BE923" s="212"/>
      <c r="BF923" s="212"/>
      <c r="BG923" s="212"/>
      <c r="BH923" s="212"/>
    </row>
    <row r="924" spans="1:60" x14ac:dyDescent="0.2">
      <c r="A924" s="226" t="s">
        <v>145</v>
      </c>
      <c r="B924" s="227" t="s">
        <v>110</v>
      </c>
      <c r="C924" s="247" t="s">
        <v>111</v>
      </c>
      <c r="D924" s="228"/>
      <c r="E924" s="229"/>
      <c r="F924" s="230"/>
      <c r="G924" s="230">
        <f>SUMIF(AG925:AG925,"&lt;&gt;NOR",G925:G925)</f>
        <v>0</v>
      </c>
      <c r="H924" s="230"/>
      <c r="I924" s="230">
        <f>SUM(I925:I925)</f>
        <v>0</v>
      </c>
      <c r="J924" s="230"/>
      <c r="K924" s="230">
        <f>SUM(K925:K925)</f>
        <v>0</v>
      </c>
      <c r="L924" s="230"/>
      <c r="M924" s="230">
        <f>SUM(M925:M925)</f>
        <v>0</v>
      </c>
      <c r="N924" s="229"/>
      <c r="O924" s="229">
        <f>SUM(O925:O925)</f>
        <v>0</v>
      </c>
      <c r="P924" s="229"/>
      <c r="Q924" s="229">
        <f>SUM(Q925:Q925)</f>
        <v>0</v>
      </c>
      <c r="R924" s="230"/>
      <c r="S924" s="230"/>
      <c r="T924" s="231"/>
      <c r="U924" s="225"/>
      <c r="V924" s="225">
        <f>SUM(V925:V925)</f>
        <v>0</v>
      </c>
      <c r="W924" s="225"/>
      <c r="X924" s="225"/>
      <c r="AG924" t="s">
        <v>146</v>
      </c>
    </row>
    <row r="925" spans="1:60" outlineLevel="1" x14ac:dyDescent="0.2">
      <c r="A925" s="240">
        <v>90</v>
      </c>
      <c r="B925" s="241" t="s">
        <v>685</v>
      </c>
      <c r="C925" s="248" t="s">
        <v>686</v>
      </c>
      <c r="D925" s="242" t="s">
        <v>449</v>
      </c>
      <c r="E925" s="243">
        <v>1</v>
      </c>
      <c r="F925" s="244"/>
      <c r="G925" s="245">
        <f>ROUND(E925*F925,2)</f>
        <v>0</v>
      </c>
      <c r="H925" s="244"/>
      <c r="I925" s="245">
        <f>ROUND(E925*H925,2)</f>
        <v>0</v>
      </c>
      <c r="J925" s="244"/>
      <c r="K925" s="245">
        <f>ROUND(E925*J925,2)</f>
        <v>0</v>
      </c>
      <c r="L925" s="245">
        <v>21</v>
      </c>
      <c r="M925" s="245">
        <f>G925*(1+L925/100)</f>
        <v>0</v>
      </c>
      <c r="N925" s="243">
        <v>0</v>
      </c>
      <c r="O925" s="243">
        <f>ROUND(E925*N925,2)</f>
        <v>0</v>
      </c>
      <c r="P925" s="243">
        <v>0</v>
      </c>
      <c r="Q925" s="243">
        <f>ROUND(E925*P925,2)</f>
        <v>0</v>
      </c>
      <c r="R925" s="245"/>
      <c r="S925" s="245" t="s">
        <v>150</v>
      </c>
      <c r="T925" s="246" t="s">
        <v>151</v>
      </c>
      <c r="U925" s="223">
        <v>0</v>
      </c>
      <c r="V925" s="223">
        <f>ROUND(E925*U925,2)</f>
        <v>0</v>
      </c>
      <c r="W925" s="223"/>
      <c r="X925" s="223" t="s">
        <v>169</v>
      </c>
      <c r="Y925" s="212"/>
      <c r="Z925" s="212"/>
      <c r="AA925" s="212"/>
      <c r="AB925" s="212"/>
      <c r="AC925" s="212"/>
      <c r="AD925" s="212"/>
      <c r="AE925" s="212"/>
      <c r="AF925" s="212"/>
      <c r="AG925" s="212" t="s">
        <v>170</v>
      </c>
      <c r="AH925" s="212"/>
      <c r="AI925" s="212"/>
      <c r="AJ925" s="212"/>
      <c r="AK925" s="212"/>
      <c r="AL925" s="212"/>
      <c r="AM925" s="212"/>
      <c r="AN925" s="212"/>
      <c r="AO925" s="212"/>
      <c r="AP925" s="212"/>
      <c r="AQ925" s="212"/>
      <c r="AR925" s="212"/>
      <c r="AS925" s="212"/>
      <c r="AT925" s="212"/>
      <c r="AU925" s="212"/>
      <c r="AV925" s="212"/>
      <c r="AW925" s="212"/>
      <c r="AX925" s="212"/>
      <c r="AY925" s="212"/>
      <c r="AZ925" s="212"/>
      <c r="BA925" s="212"/>
      <c r="BB925" s="212"/>
      <c r="BC925" s="212"/>
      <c r="BD925" s="212"/>
      <c r="BE925" s="212"/>
      <c r="BF925" s="212"/>
      <c r="BG925" s="212"/>
      <c r="BH925" s="212"/>
    </row>
    <row r="926" spans="1:60" x14ac:dyDescent="0.2">
      <c r="A926" s="226" t="s">
        <v>145</v>
      </c>
      <c r="B926" s="227" t="s">
        <v>112</v>
      </c>
      <c r="C926" s="247" t="s">
        <v>113</v>
      </c>
      <c r="D926" s="228"/>
      <c r="E926" s="229"/>
      <c r="F926" s="230"/>
      <c r="G926" s="230">
        <f>SUMIF(AG927:AG961,"&lt;&gt;NOR",G927:G961)</f>
        <v>0</v>
      </c>
      <c r="H926" s="230"/>
      <c r="I926" s="230">
        <f>SUM(I927:I961)</f>
        <v>0</v>
      </c>
      <c r="J926" s="230"/>
      <c r="K926" s="230">
        <f>SUM(K927:K961)</f>
        <v>0</v>
      </c>
      <c r="L926" s="230"/>
      <c r="M926" s="230">
        <f>SUM(M927:M961)</f>
        <v>0</v>
      </c>
      <c r="N926" s="229"/>
      <c r="O926" s="229">
        <f>SUM(O927:O961)</f>
        <v>0</v>
      </c>
      <c r="P926" s="229"/>
      <c r="Q926" s="229">
        <f>SUM(Q927:Q961)</f>
        <v>0</v>
      </c>
      <c r="R926" s="230"/>
      <c r="S926" s="230"/>
      <c r="T926" s="231"/>
      <c r="U926" s="225"/>
      <c r="V926" s="225">
        <f>SUM(V927:V961)</f>
        <v>128.64000000000001</v>
      </c>
      <c r="W926" s="225"/>
      <c r="X926" s="225"/>
      <c r="AG926" t="s">
        <v>146</v>
      </c>
    </row>
    <row r="927" spans="1:60" outlineLevel="1" x14ac:dyDescent="0.2">
      <c r="A927" s="233">
        <v>91</v>
      </c>
      <c r="B927" s="234" t="s">
        <v>687</v>
      </c>
      <c r="C927" s="249" t="s">
        <v>688</v>
      </c>
      <c r="D927" s="235" t="s">
        <v>454</v>
      </c>
      <c r="E927" s="236">
        <v>40.954979999999999</v>
      </c>
      <c r="F927" s="237"/>
      <c r="G927" s="238">
        <f>ROUND(E927*F927,2)</f>
        <v>0</v>
      </c>
      <c r="H927" s="237"/>
      <c r="I927" s="238">
        <f>ROUND(E927*H927,2)</f>
        <v>0</v>
      </c>
      <c r="J927" s="237"/>
      <c r="K927" s="238">
        <f>ROUND(E927*J927,2)</f>
        <v>0</v>
      </c>
      <c r="L927" s="238">
        <v>21</v>
      </c>
      <c r="M927" s="238">
        <f>G927*(1+L927/100)</f>
        <v>0</v>
      </c>
      <c r="N927" s="236">
        <v>0</v>
      </c>
      <c r="O927" s="236">
        <f>ROUND(E927*N927,2)</f>
        <v>0</v>
      </c>
      <c r="P927" s="236">
        <v>0</v>
      </c>
      <c r="Q927" s="236">
        <f>ROUND(E927*P927,2)</f>
        <v>0</v>
      </c>
      <c r="R927" s="238" t="s">
        <v>371</v>
      </c>
      <c r="S927" s="238" t="s">
        <v>156</v>
      </c>
      <c r="T927" s="239" t="s">
        <v>156</v>
      </c>
      <c r="U927" s="223">
        <v>0.49</v>
      </c>
      <c r="V927" s="223">
        <f>ROUND(E927*U927,2)</f>
        <v>20.07</v>
      </c>
      <c r="W927" s="223"/>
      <c r="X927" s="223" t="s">
        <v>689</v>
      </c>
      <c r="Y927" s="212"/>
      <c r="Z927" s="212"/>
      <c r="AA927" s="212"/>
      <c r="AB927" s="212"/>
      <c r="AC927" s="212"/>
      <c r="AD927" s="212"/>
      <c r="AE927" s="212"/>
      <c r="AF927" s="212"/>
      <c r="AG927" s="212" t="s">
        <v>690</v>
      </c>
      <c r="AH927" s="212"/>
      <c r="AI927" s="212"/>
      <c r="AJ927" s="212"/>
      <c r="AK927" s="212"/>
      <c r="AL927" s="212"/>
      <c r="AM927" s="212"/>
      <c r="AN927" s="212"/>
      <c r="AO927" s="212"/>
      <c r="AP927" s="212"/>
      <c r="AQ927" s="212"/>
      <c r="AR927" s="212"/>
      <c r="AS927" s="212"/>
      <c r="AT927" s="212"/>
      <c r="AU927" s="212"/>
      <c r="AV927" s="212"/>
      <c r="AW927" s="212"/>
      <c r="AX927" s="212"/>
      <c r="AY927" s="212"/>
      <c r="AZ927" s="212"/>
      <c r="BA927" s="212"/>
      <c r="BB927" s="212"/>
      <c r="BC927" s="212"/>
      <c r="BD927" s="212"/>
      <c r="BE927" s="212"/>
      <c r="BF927" s="212"/>
      <c r="BG927" s="212"/>
      <c r="BH927" s="212"/>
    </row>
    <row r="928" spans="1:60" outlineLevel="1" x14ac:dyDescent="0.2">
      <c r="A928" s="219"/>
      <c r="B928" s="220"/>
      <c r="C928" s="261" t="s">
        <v>691</v>
      </c>
      <c r="D928" s="253"/>
      <c r="E928" s="254"/>
      <c r="F928" s="223"/>
      <c r="G928" s="223"/>
      <c r="H928" s="223"/>
      <c r="I928" s="223"/>
      <c r="J928" s="223"/>
      <c r="K928" s="223"/>
      <c r="L928" s="223"/>
      <c r="M928" s="223"/>
      <c r="N928" s="222"/>
      <c r="O928" s="222"/>
      <c r="P928" s="222"/>
      <c r="Q928" s="222"/>
      <c r="R928" s="223"/>
      <c r="S928" s="223"/>
      <c r="T928" s="223"/>
      <c r="U928" s="223"/>
      <c r="V928" s="223"/>
      <c r="W928" s="223"/>
      <c r="X928" s="223"/>
      <c r="Y928" s="212"/>
      <c r="Z928" s="212"/>
      <c r="AA928" s="212"/>
      <c r="AB928" s="212"/>
      <c r="AC928" s="212"/>
      <c r="AD928" s="212"/>
      <c r="AE928" s="212"/>
      <c r="AF928" s="212"/>
      <c r="AG928" s="212" t="s">
        <v>172</v>
      </c>
      <c r="AH928" s="212">
        <v>0</v>
      </c>
      <c r="AI928" s="212"/>
      <c r="AJ928" s="212"/>
      <c r="AK928" s="212"/>
      <c r="AL928" s="212"/>
      <c r="AM928" s="212"/>
      <c r="AN928" s="212"/>
      <c r="AO928" s="212"/>
      <c r="AP928" s="212"/>
      <c r="AQ928" s="212"/>
      <c r="AR928" s="212"/>
      <c r="AS928" s="212"/>
      <c r="AT928" s="212"/>
      <c r="AU928" s="212"/>
      <c r="AV928" s="212"/>
      <c r="AW928" s="212"/>
      <c r="AX928" s="212"/>
      <c r="AY928" s="212"/>
      <c r="AZ928" s="212"/>
      <c r="BA928" s="212"/>
      <c r="BB928" s="212"/>
      <c r="BC928" s="212"/>
      <c r="BD928" s="212"/>
      <c r="BE928" s="212"/>
      <c r="BF928" s="212"/>
      <c r="BG928" s="212"/>
      <c r="BH928" s="212"/>
    </row>
    <row r="929" spans="1:60" outlineLevel="1" x14ac:dyDescent="0.2">
      <c r="A929" s="219"/>
      <c r="B929" s="220"/>
      <c r="C929" s="261" t="s">
        <v>692</v>
      </c>
      <c r="D929" s="253"/>
      <c r="E929" s="254"/>
      <c r="F929" s="223"/>
      <c r="G929" s="223"/>
      <c r="H929" s="223"/>
      <c r="I929" s="223"/>
      <c r="J929" s="223"/>
      <c r="K929" s="223"/>
      <c r="L929" s="223"/>
      <c r="M929" s="223"/>
      <c r="N929" s="222"/>
      <c r="O929" s="222"/>
      <c r="P929" s="222"/>
      <c r="Q929" s="222"/>
      <c r="R929" s="223"/>
      <c r="S929" s="223"/>
      <c r="T929" s="223"/>
      <c r="U929" s="223"/>
      <c r="V929" s="223"/>
      <c r="W929" s="223"/>
      <c r="X929" s="223"/>
      <c r="Y929" s="212"/>
      <c r="Z929" s="212"/>
      <c r="AA929" s="212"/>
      <c r="AB929" s="212"/>
      <c r="AC929" s="212"/>
      <c r="AD929" s="212"/>
      <c r="AE929" s="212"/>
      <c r="AF929" s="212"/>
      <c r="AG929" s="212" t="s">
        <v>172</v>
      </c>
      <c r="AH929" s="212">
        <v>0</v>
      </c>
      <c r="AI929" s="212"/>
      <c r="AJ929" s="212"/>
      <c r="AK929" s="212"/>
      <c r="AL929" s="212"/>
      <c r="AM929" s="212"/>
      <c r="AN929" s="212"/>
      <c r="AO929" s="212"/>
      <c r="AP929" s="212"/>
      <c r="AQ929" s="212"/>
      <c r="AR929" s="212"/>
      <c r="AS929" s="212"/>
      <c r="AT929" s="212"/>
      <c r="AU929" s="212"/>
      <c r="AV929" s="212"/>
      <c r="AW929" s="212"/>
      <c r="AX929" s="212"/>
      <c r="AY929" s="212"/>
      <c r="AZ929" s="212"/>
      <c r="BA929" s="212"/>
      <c r="BB929" s="212"/>
      <c r="BC929" s="212"/>
      <c r="BD929" s="212"/>
      <c r="BE929" s="212"/>
      <c r="BF929" s="212"/>
      <c r="BG929" s="212"/>
      <c r="BH929" s="212"/>
    </row>
    <row r="930" spans="1:60" outlineLevel="1" x14ac:dyDescent="0.2">
      <c r="A930" s="219"/>
      <c r="B930" s="220"/>
      <c r="C930" s="261" t="s">
        <v>693</v>
      </c>
      <c r="D930" s="253"/>
      <c r="E930" s="254">
        <v>40.954979999999999</v>
      </c>
      <c r="F930" s="223"/>
      <c r="G930" s="223"/>
      <c r="H930" s="223"/>
      <c r="I930" s="223"/>
      <c r="J930" s="223"/>
      <c r="K930" s="223"/>
      <c r="L930" s="223"/>
      <c r="M930" s="223"/>
      <c r="N930" s="222"/>
      <c r="O930" s="222"/>
      <c r="P930" s="222"/>
      <c r="Q930" s="222"/>
      <c r="R930" s="223"/>
      <c r="S930" s="223"/>
      <c r="T930" s="223"/>
      <c r="U930" s="223"/>
      <c r="V930" s="223"/>
      <c r="W930" s="223"/>
      <c r="X930" s="223"/>
      <c r="Y930" s="212"/>
      <c r="Z930" s="212"/>
      <c r="AA930" s="212"/>
      <c r="AB930" s="212"/>
      <c r="AC930" s="212"/>
      <c r="AD930" s="212"/>
      <c r="AE930" s="212"/>
      <c r="AF930" s="212"/>
      <c r="AG930" s="212" t="s">
        <v>172</v>
      </c>
      <c r="AH930" s="212">
        <v>0</v>
      </c>
      <c r="AI930" s="212"/>
      <c r="AJ930" s="212"/>
      <c r="AK930" s="212"/>
      <c r="AL930" s="212"/>
      <c r="AM930" s="212"/>
      <c r="AN930" s="212"/>
      <c r="AO930" s="212"/>
      <c r="AP930" s="212"/>
      <c r="AQ930" s="212"/>
      <c r="AR930" s="212"/>
      <c r="AS930" s="212"/>
      <c r="AT930" s="212"/>
      <c r="AU930" s="212"/>
      <c r="AV930" s="212"/>
      <c r="AW930" s="212"/>
      <c r="AX930" s="212"/>
      <c r="AY930" s="212"/>
      <c r="AZ930" s="212"/>
      <c r="BA930" s="212"/>
      <c r="BB930" s="212"/>
      <c r="BC930" s="212"/>
      <c r="BD930" s="212"/>
      <c r="BE930" s="212"/>
      <c r="BF930" s="212"/>
      <c r="BG930" s="212"/>
      <c r="BH930" s="212"/>
    </row>
    <row r="931" spans="1:60" outlineLevel="1" x14ac:dyDescent="0.2">
      <c r="A931" s="233">
        <v>92</v>
      </c>
      <c r="B931" s="234" t="s">
        <v>694</v>
      </c>
      <c r="C931" s="249" t="s">
        <v>695</v>
      </c>
      <c r="D931" s="235" t="s">
        <v>454</v>
      </c>
      <c r="E931" s="236">
        <v>778.14454000000001</v>
      </c>
      <c r="F931" s="237"/>
      <c r="G931" s="238">
        <f>ROUND(E931*F931,2)</f>
        <v>0</v>
      </c>
      <c r="H931" s="237"/>
      <c r="I931" s="238">
        <f>ROUND(E931*H931,2)</f>
        <v>0</v>
      </c>
      <c r="J931" s="237"/>
      <c r="K931" s="238">
        <f>ROUND(E931*J931,2)</f>
        <v>0</v>
      </c>
      <c r="L931" s="238">
        <v>21</v>
      </c>
      <c r="M931" s="238">
        <f>G931*(1+L931/100)</f>
        <v>0</v>
      </c>
      <c r="N931" s="236">
        <v>0</v>
      </c>
      <c r="O931" s="236">
        <f>ROUND(E931*N931,2)</f>
        <v>0</v>
      </c>
      <c r="P931" s="236">
        <v>0</v>
      </c>
      <c r="Q931" s="236">
        <f>ROUND(E931*P931,2)</f>
        <v>0</v>
      </c>
      <c r="R931" s="238" t="s">
        <v>371</v>
      </c>
      <c r="S931" s="238" t="s">
        <v>156</v>
      </c>
      <c r="T931" s="239" t="s">
        <v>156</v>
      </c>
      <c r="U931" s="223">
        <v>0</v>
      </c>
      <c r="V931" s="223">
        <f>ROUND(E931*U931,2)</f>
        <v>0</v>
      </c>
      <c r="W931" s="223"/>
      <c r="X931" s="223" t="s">
        <v>689</v>
      </c>
      <c r="Y931" s="212"/>
      <c r="Z931" s="212"/>
      <c r="AA931" s="212"/>
      <c r="AB931" s="212"/>
      <c r="AC931" s="212"/>
      <c r="AD931" s="212"/>
      <c r="AE931" s="212"/>
      <c r="AF931" s="212"/>
      <c r="AG931" s="212" t="s">
        <v>690</v>
      </c>
      <c r="AH931" s="212"/>
      <c r="AI931" s="212"/>
      <c r="AJ931" s="212"/>
      <c r="AK931" s="212"/>
      <c r="AL931" s="212"/>
      <c r="AM931" s="212"/>
      <c r="AN931" s="212"/>
      <c r="AO931" s="212"/>
      <c r="AP931" s="212"/>
      <c r="AQ931" s="212"/>
      <c r="AR931" s="212"/>
      <c r="AS931" s="212"/>
      <c r="AT931" s="212"/>
      <c r="AU931" s="212"/>
      <c r="AV931" s="212"/>
      <c r="AW931" s="212"/>
      <c r="AX931" s="212"/>
      <c r="AY931" s="212"/>
      <c r="AZ931" s="212"/>
      <c r="BA931" s="212"/>
      <c r="BB931" s="212"/>
      <c r="BC931" s="212"/>
      <c r="BD931" s="212"/>
      <c r="BE931" s="212"/>
      <c r="BF931" s="212"/>
      <c r="BG931" s="212"/>
      <c r="BH931" s="212"/>
    </row>
    <row r="932" spans="1:60" outlineLevel="1" x14ac:dyDescent="0.2">
      <c r="A932" s="219"/>
      <c r="B932" s="220"/>
      <c r="C932" s="261" t="s">
        <v>691</v>
      </c>
      <c r="D932" s="253"/>
      <c r="E932" s="254"/>
      <c r="F932" s="223"/>
      <c r="G932" s="223"/>
      <c r="H932" s="223"/>
      <c r="I932" s="223"/>
      <c r="J932" s="223"/>
      <c r="K932" s="223"/>
      <c r="L932" s="223"/>
      <c r="M932" s="223"/>
      <c r="N932" s="222"/>
      <c r="O932" s="222"/>
      <c r="P932" s="222"/>
      <c r="Q932" s="222"/>
      <c r="R932" s="223"/>
      <c r="S932" s="223"/>
      <c r="T932" s="223"/>
      <c r="U932" s="223"/>
      <c r="V932" s="223"/>
      <c r="W932" s="223"/>
      <c r="X932" s="223"/>
      <c r="Y932" s="212"/>
      <c r="Z932" s="212"/>
      <c r="AA932" s="212"/>
      <c r="AB932" s="212"/>
      <c r="AC932" s="212"/>
      <c r="AD932" s="212"/>
      <c r="AE932" s="212"/>
      <c r="AF932" s="212"/>
      <c r="AG932" s="212" t="s">
        <v>172</v>
      </c>
      <c r="AH932" s="212">
        <v>0</v>
      </c>
      <c r="AI932" s="212"/>
      <c r="AJ932" s="212"/>
      <c r="AK932" s="212"/>
      <c r="AL932" s="212"/>
      <c r="AM932" s="212"/>
      <c r="AN932" s="212"/>
      <c r="AO932" s="212"/>
      <c r="AP932" s="212"/>
      <c r="AQ932" s="212"/>
      <c r="AR932" s="212"/>
      <c r="AS932" s="212"/>
      <c r="AT932" s="212"/>
      <c r="AU932" s="212"/>
      <c r="AV932" s="212"/>
      <c r="AW932" s="212"/>
      <c r="AX932" s="212"/>
      <c r="AY932" s="212"/>
      <c r="AZ932" s="212"/>
      <c r="BA932" s="212"/>
      <c r="BB932" s="212"/>
      <c r="BC932" s="212"/>
      <c r="BD932" s="212"/>
      <c r="BE932" s="212"/>
      <c r="BF932" s="212"/>
      <c r="BG932" s="212"/>
      <c r="BH932" s="212"/>
    </row>
    <row r="933" spans="1:60" outlineLevel="1" x14ac:dyDescent="0.2">
      <c r="A933" s="219"/>
      <c r="B933" s="220"/>
      <c r="C933" s="261" t="s">
        <v>692</v>
      </c>
      <c r="D933" s="253"/>
      <c r="E933" s="254"/>
      <c r="F933" s="223"/>
      <c r="G933" s="223"/>
      <c r="H933" s="223"/>
      <c r="I933" s="223"/>
      <c r="J933" s="223"/>
      <c r="K933" s="223"/>
      <c r="L933" s="223"/>
      <c r="M933" s="223"/>
      <c r="N933" s="222"/>
      <c r="O933" s="222"/>
      <c r="P933" s="222"/>
      <c r="Q933" s="222"/>
      <c r="R933" s="223"/>
      <c r="S933" s="223"/>
      <c r="T933" s="223"/>
      <c r="U933" s="223"/>
      <c r="V933" s="223"/>
      <c r="W933" s="223"/>
      <c r="X933" s="223"/>
      <c r="Y933" s="212"/>
      <c r="Z933" s="212"/>
      <c r="AA933" s="212"/>
      <c r="AB933" s="212"/>
      <c r="AC933" s="212"/>
      <c r="AD933" s="212"/>
      <c r="AE933" s="212"/>
      <c r="AF933" s="212"/>
      <c r="AG933" s="212" t="s">
        <v>172</v>
      </c>
      <c r="AH933" s="212">
        <v>0</v>
      </c>
      <c r="AI933" s="212"/>
      <c r="AJ933" s="212"/>
      <c r="AK933" s="212"/>
      <c r="AL933" s="212"/>
      <c r="AM933" s="212"/>
      <c r="AN933" s="212"/>
      <c r="AO933" s="212"/>
      <c r="AP933" s="212"/>
      <c r="AQ933" s="212"/>
      <c r="AR933" s="212"/>
      <c r="AS933" s="212"/>
      <c r="AT933" s="212"/>
      <c r="AU933" s="212"/>
      <c r="AV933" s="212"/>
      <c r="AW933" s="212"/>
      <c r="AX933" s="212"/>
      <c r="AY933" s="212"/>
      <c r="AZ933" s="212"/>
      <c r="BA933" s="212"/>
      <c r="BB933" s="212"/>
      <c r="BC933" s="212"/>
      <c r="BD933" s="212"/>
      <c r="BE933" s="212"/>
      <c r="BF933" s="212"/>
      <c r="BG933" s="212"/>
      <c r="BH933" s="212"/>
    </row>
    <row r="934" spans="1:60" outlineLevel="1" x14ac:dyDescent="0.2">
      <c r="A934" s="219"/>
      <c r="B934" s="220"/>
      <c r="C934" s="261" t="s">
        <v>696</v>
      </c>
      <c r="D934" s="253"/>
      <c r="E934" s="254">
        <v>778.14454000000001</v>
      </c>
      <c r="F934" s="223"/>
      <c r="G934" s="223"/>
      <c r="H934" s="223"/>
      <c r="I934" s="223"/>
      <c r="J934" s="223"/>
      <c r="K934" s="223"/>
      <c r="L934" s="223"/>
      <c r="M934" s="223"/>
      <c r="N934" s="222"/>
      <c r="O934" s="222"/>
      <c r="P934" s="222"/>
      <c r="Q934" s="222"/>
      <c r="R934" s="223"/>
      <c r="S934" s="223"/>
      <c r="T934" s="223"/>
      <c r="U934" s="223"/>
      <c r="V934" s="223"/>
      <c r="W934" s="223"/>
      <c r="X934" s="223"/>
      <c r="Y934" s="212"/>
      <c r="Z934" s="212"/>
      <c r="AA934" s="212"/>
      <c r="AB934" s="212"/>
      <c r="AC934" s="212"/>
      <c r="AD934" s="212"/>
      <c r="AE934" s="212"/>
      <c r="AF934" s="212"/>
      <c r="AG934" s="212" t="s">
        <v>172</v>
      </c>
      <c r="AH934" s="212">
        <v>0</v>
      </c>
      <c r="AI934" s="212"/>
      <c r="AJ934" s="212"/>
      <c r="AK934" s="212"/>
      <c r="AL934" s="212"/>
      <c r="AM934" s="212"/>
      <c r="AN934" s="212"/>
      <c r="AO934" s="212"/>
      <c r="AP934" s="212"/>
      <c r="AQ934" s="212"/>
      <c r="AR934" s="212"/>
      <c r="AS934" s="212"/>
      <c r="AT934" s="212"/>
      <c r="AU934" s="212"/>
      <c r="AV934" s="212"/>
      <c r="AW934" s="212"/>
      <c r="AX934" s="212"/>
      <c r="AY934" s="212"/>
      <c r="AZ934" s="212"/>
      <c r="BA934" s="212"/>
      <c r="BB934" s="212"/>
      <c r="BC934" s="212"/>
      <c r="BD934" s="212"/>
      <c r="BE934" s="212"/>
      <c r="BF934" s="212"/>
      <c r="BG934" s="212"/>
      <c r="BH934" s="212"/>
    </row>
    <row r="935" spans="1:60" outlineLevel="1" x14ac:dyDescent="0.2">
      <c r="A935" s="233">
        <v>93</v>
      </c>
      <c r="B935" s="234" t="s">
        <v>697</v>
      </c>
      <c r="C935" s="249" t="s">
        <v>698</v>
      </c>
      <c r="D935" s="235" t="s">
        <v>454</v>
      </c>
      <c r="E935" s="236">
        <v>26.948370000000001</v>
      </c>
      <c r="F935" s="237"/>
      <c r="G935" s="238">
        <f>ROUND(E935*F935,2)</f>
        <v>0</v>
      </c>
      <c r="H935" s="237"/>
      <c r="I935" s="238">
        <f>ROUND(E935*H935,2)</f>
        <v>0</v>
      </c>
      <c r="J935" s="237"/>
      <c r="K935" s="238">
        <f>ROUND(E935*J935,2)</f>
        <v>0</v>
      </c>
      <c r="L935" s="238">
        <v>21</v>
      </c>
      <c r="M935" s="238">
        <f>G935*(1+L935/100)</f>
        <v>0</v>
      </c>
      <c r="N935" s="236">
        <v>0</v>
      </c>
      <c r="O935" s="236">
        <f>ROUND(E935*N935,2)</f>
        <v>0</v>
      </c>
      <c r="P935" s="236">
        <v>0</v>
      </c>
      <c r="Q935" s="236">
        <f>ROUND(E935*P935,2)</f>
        <v>0</v>
      </c>
      <c r="R935" s="238" t="s">
        <v>371</v>
      </c>
      <c r="S935" s="238" t="s">
        <v>156</v>
      </c>
      <c r="T935" s="239" t="s">
        <v>156</v>
      </c>
      <c r="U935" s="223">
        <v>0</v>
      </c>
      <c r="V935" s="223">
        <f>ROUND(E935*U935,2)</f>
        <v>0</v>
      </c>
      <c r="W935" s="223"/>
      <c r="X935" s="223" t="s">
        <v>689</v>
      </c>
      <c r="Y935" s="212"/>
      <c r="Z935" s="212"/>
      <c r="AA935" s="212"/>
      <c r="AB935" s="212"/>
      <c r="AC935" s="212"/>
      <c r="AD935" s="212"/>
      <c r="AE935" s="212"/>
      <c r="AF935" s="212"/>
      <c r="AG935" s="212" t="s">
        <v>690</v>
      </c>
      <c r="AH935" s="212"/>
      <c r="AI935" s="212"/>
      <c r="AJ935" s="212"/>
      <c r="AK935" s="212"/>
      <c r="AL935" s="212"/>
      <c r="AM935" s="212"/>
      <c r="AN935" s="212"/>
      <c r="AO935" s="212"/>
      <c r="AP935" s="212"/>
      <c r="AQ935" s="212"/>
      <c r="AR935" s="212"/>
      <c r="AS935" s="212"/>
      <c r="AT935" s="212"/>
      <c r="AU935" s="212"/>
      <c r="AV935" s="212"/>
      <c r="AW935" s="212"/>
      <c r="AX935" s="212"/>
      <c r="AY935" s="212"/>
      <c r="AZ935" s="212"/>
      <c r="BA935" s="212"/>
      <c r="BB935" s="212"/>
      <c r="BC935" s="212"/>
      <c r="BD935" s="212"/>
      <c r="BE935" s="212"/>
      <c r="BF935" s="212"/>
      <c r="BG935" s="212"/>
      <c r="BH935" s="212"/>
    </row>
    <row r="936" spans="1:60" outlineLevel="1" x14ac:dyDescent="0.2">
      <c r="A936" s="219"/>
      <c r="B936" s="220"/>
      <c r="C936" s="261" t="s">
        <v>691</v>
      </c>
      <c r="D936" s="253"/>
      <c r="E936" s="254"/>
      <c r="F936" s="223"/>
      <c r="G936" s="223"/>
      <c r="H936" s="223"/>
      <c r="I936" s="223"/>
      <c r="J936" s="223"/>
      <c r="K936" s="223"/>
      <c r="L936" s="223"/>
      <c r="M936" s="223"/>
      <c r="N936" s="222"/>
      <c r="O936" s="222"/>
      <c r="P936" s="222"/>
      <c r="Q936" s="222"/>
      <c r="R936" s="223"/>
      <c r="S936" s="223"/>
      <c r="T936" s="223"/>
      <c r="U936" s="223"/>
      <c r="V936" s="223"/>
      <c r="W936" s="223"/>
      <c r="X936" s="223"/>
      <c r="Y936" s="212"/>
      <c r="Z936" s="212"/>
      <c r="AA936" s="212"/>
      <c r="AB936" s="212"/>
      <c r="AC936" s="212"/>
      <c r="AD936" s="212"/>
      <c r="AE936" s="212"/>
      <c r="AF936" s="212"/>
      <c r="AG936" s="212" t="s">
        <v>172</v>
      </c>
      <c r="AH936" s="212">
        <v>0</v>
      </c>
      <c r="AI936" s="212"/>
      <c r="AJ936" s="212"/>
      <c r="AK936" s="212"/>
      <c r="AL936" s="212"/>
      <c r="AM936" s="212"/>
      <c r="AN936" s="212"/>
      <c r="AO936" s="212"/>
      <c r="AP936" s="212"/>
      <c r="AQ936" s="212"/>
      <c r="AR936" s="212"/>
      <c r="AS936" s="212"/>
      <c r="AT936" s="212"/>
      <c r="AU936" s="212"/>
      <c r="AV936" s="212"/>
      <c r="AW936" s="212"/>
      <c r="AX936" s="212"/>
      <c r="AY936" s="212"/>
      <c r="AZ936" s="212"/>
      <c r="BA936" s="212"/>
      <c r="BB936" s="212"/>
      <c r="BC936" s="212"/>
      <c r="BD936" s="212"/>
      <c r="BE936" s="212"/>
      <c r="BF936" s="212"/>
      <c r="BG936" s="212"/>
      <c r="BH936" s="212"/>
    </row>
    <row r="937" spans="1:60" outlineLevel="1" x14ac:dyDescent="0.2">
      <c r="A937" s="219"/>
      <c r="B937" s="220"/>
      <c r="C937" s="261" t="s">
        <v>692</v>
      </c>
      <c r="D937" s="253"/>
      <c r="E937" s="254"/>
      <c r="F937" s="223"/>
      <c r="G937" s="223"/>
      <c r="H937" s="223"/>
      <c r="I937" s="223"/>
      <c r="J937" s="223"/>
      <c r="K937" s="223"/>
      <c r="L937" s="223"/>
      <c r="M937" s="223"/>
      <c r="N937" s="222"/>
      <c r="O937" s="222"/>
      <c r="P937" s="222"/>
      <c r="Q937" s="222"/>
      <c r="R937" s="223"/>
      <c r="S937" s="223"/>
      <c r="T937" s="223"/>
      <c r="U937" s="223"/>
      <c r="V937" s="223"/>
      <c r="W937" s="223"/>
      <c r="X937" s="223"/>
      <c r="Y937" s="212"/>
      <c r="Z937" s="212"/>
      <c r="AA937" s="212"/>
      <c r="AB937" s="212"/>
      <c r="AC937" s="212"/>
      <c r="AD937" s="212"/>
      <c r="AE937" s="212"/>
      <c r="AF937" s="212"/>
      <c r="AG937" s="212" t="s">
        <v>172</v>
      </c>
      <c r="AH937" s="212">
        <v>0</v>
      </c>
      <c r="AI937" s="212"/>
      <c r="AJ937" s="212"/>
      <c r="AK937" s="212"/>
      <c r="AL937" s="212"/>
      <c r="AM937" s="212"/>
      <c r="AN937" s="212"/>
      <c r="AO937" s="212"/>
      <c r="AP937" s="212"/>
      <c r="AQ937" s="212"/>
      <c r="AR937" s="212"/>
      <c r="AS937" s="212"/>
      <c r="AT937" s="212"/>
      <c r="AU937" s="212"/>
      <c r="AV937" s="212"/>
      <c r="AW937" s="212"/>
      <c r="AX937" s="212"/>
      <c r="AY937" s="212"/>
      <c r="AZ937" s="212"/>
      <c r="BA937" s="212"/>
      <c r="BB937" s="212"/>
      <c r="BC937" s="212"/>
      <c r="BD937" s="212"/>
      <c r="BE937" s="212"/>
      <c r="BF937" s="212"/>
      <c r="BG937" s="212"/>
      <c r="BH937" s="212"/>
    </row>
    <row r="938" spans="1:60" outlineLevel="1" x14ac:dyDescent="0.2">
      <c r="A938" s="219"/>
      <c r="B938" s="220"/>
      <c r="C938" s="261" t="s">
        <v>699</v>
      </c>
      <c r="D938" s="253"/>
      <c r="E938" s="254">
        <v>26.948370000000001</v>
      </c>
      <c r="F938" s="223"/>
      <c r="G938" s="223"/>
      <c r="H938" s="223"/>
      <c r="I938" s="223"/>
      <c r="J938" s="223"/>
      <c r="K938" s="223"/>
      <c r="L938" s="223"/>
      <c r="M938" s="223"/>
      <c r="N938" s="222"/>
      <c r="O938" s="222"/>
      <c r="P938" s="222"/>
      <c r="Q938" s="222"/>
      <c r="R938" s="223"/>
      <c r="S938" s="223"/>
      <c r="T938" s="223"/>
      <c r="U938" s="223"/>
      <c r="V938" s="223"/>
      <c r="W938" s="223"/>
      <c r="X938" s="223"/>
      <c r="Y938" s="212"/>
      <c r="Z938" s="212"/>
      <c r="AA938" s="212"/>
      <c r="AB938" s="212"/>
      <c r="AC938" s="212"/>
      <c r="AD938" s="212"/>
      <c r="AE938" s="212"/>
      <c r="AF938" s="212"/>
      <c r="AG938" s="212" t="s">
        <v>172</v>
      </c>
      <c r="AH938" s="212">
        <v>0</v>
      </c>
      <c r="AI938" s="212"/>
      <c r="AJ938" s="212"/>
      <c r="AK938" s="212"/>
      <c r="AL938" s="212"/>
      <c r="AM938" s="212"/>
      <c r="AN938" s="212"/>
      <c r="AO938" s="212"/>
      <c r="AP938" s="212"/>
      <c r="AQ938" s="212"/>
      <c r="AR938" s="212"/>
      <c r="AS938" s="212"/>
      <c r="AT938" s="212"/>
      <c r="AU938" s="212"/>
      <c r="AV938" s="212"/>
      <c r="AW938" s="212"/>
      <c r="AX938" s="212"/>
      <c r="AY938" s="212"/>
      <c r="AZ938" s="212"/>
      <c r="BA938" s="212"/>
      <c r="BB938" s="212"/>
      <c r="BC938" s="212"/>
      <c r="BD938" s="212"/>
      <c r="BE938" s="212"/>
      <c r="BF938" s="212"/>
      <c r="BG938" s="212"/>
      <c r="BH938" s="212"/>
    </row>
    <row r="939" spans="1:60" outlineLevel="1" x14ac:dyDescent="0.2">
      <c r="A939" s="233">
        <v>94</v>
      </c>
      <c r="B939" s="234" t="s">
        <v>700</v>
      </c>
      <c r="C939" s="249" t="s">
        <v>701</v>
      </c>
      <c r="D939" s="235" t="s">
        <v>454</v>
      </c>
      <c r="E939" s="236">
        <v>13.92469</v>
      </c>
      <c r="F939" s="237"/>
      <c r="G939" s="238">
        <f>ROUND(E939*F939,2)</f>
        <v>0</v>
      </c>
      <c r="H939" s="237"/>
      <c r="I939" s="238">
        <f>ROUND(E939*H939,2)</f>
        <v>0</v>
      </c>
      <c r="J939" s="237"/>
      <c r="K939" s="238">
        <f>ROUND(E939*J939,2)</f>
        <v>0</v>
      </c>
      <c r="L939" s="238">
        <v>21</v>
      </c>
      <c r="M939" s="238">
        <f>G939*(1+L939/100)</f>
        <v>0</v>
      </c>
      <c r="N939" s="236">
        <v>0</v>
      </c>
      <c r="O939" s="236">
        <f>ROUND(E939*N939,2)</f>
        <v>0</v>
      </c>
      <c r="P939" s="236">
        <v>0</v>
      </c>
      <c r="Q939" s="236">
        <f>ROUND(E939*P939,2)</f>
        <v>0</v>
      </c>
      <c r="R939" s="238" t="s">
        <v>371</v>
      </c>
      <c r="S939" s="238" t="s">
        <v>156</v>
      </c>
      <c r="T939" s="239" t="s">
        <v>156</v>
      </c>
      <c r="U939" s="223">
        <v>0</v>
      </c>
      <c r="V939" s="223">
        <f>ROUND(E939*U939,2)</f>
        <v>0</v>
      </c>
      <c r="W939" s="223"/>
      <c r="X939" s="223" t="s">
        <v>689</v>
      </c>
      <c r="Y939" s="212"/>
      <c r="Z939" s="212"/>
      <c r="AA939" s="212"/>
      <c r="AB939" s="212"/>
      <c r="AC939" s="212"/>
      <c r="AD939" s="212"/>
      <c r="AE939" s="212"/>
      <c r="AF939" s="212"/>
      <c r="AG939" s="212" t="s">
        <v>690</v>
      </c>
      <c r="AH939" s="212"/>
      <c r="AI939" s="212"/>
      <c r="AJ939" s="212"/>
      <c r="AK939" s="212"/>
      <c r="AL939" s="212"/>
      <c r="AM939" s="212"/>
      <c r="AN939" s="212"/>
      <c r="AO939" s="212"/>
      <c r="AP939" s="212"/>
      <c r="AQ939" s="212"/>
      <c r="AR939" s="212"/>
      <c r="AS939" s="212"/>
      <c r="AT939" s="212"/>
      <c r="AU939" s="212"/>
      <c r="AV939" s="212"/>
      <c r="AW939" s="212"/>
      <c r="AX939" s="212"/>
      <c r="AY939" s="212"/>
      <c r="AZ939" s="212"/>
      <c r="BA939" s="212"/>
      <c r="BB939" s="212"/>
      <c r="BC939" s="212"/>
      <c r="BD939" s="212"/>
      <c r="BE939" s="212"/>
      <c r="BF939" s="212"/>
      <c r="BG939" s="212"/>
      <c r="BH939" s="212"/>
    </row>
    <row r="940" spans="1:60" outlineLevel="1" x14ac:dyDescent="0.2">
      <c r="A940" s="219"/>
      <c r="B940" s="220"/>
      <c r="C940" s="261" t="s">
        <v>691</v>
      </c>
      <c r="D940" s="253"/>
      <c r="E940" s="254"/>
      <c r="F940" s="223"/>
      <c r="G940" s="223"/>
      <c r="H940" s="223"/>
      <c r="I940" s="223"/>
      <c r="J940" s="223"/>
      <c r="K940" s="223"/>
      <c r="L940" s="223"/>
      <c r="M940" s="223"/>
      <c r="N940" s="222"/>
      <c r="O940" s="222"/>
      <c r="P940" s="222"/>
      <c r="Q940" s="222"/>
      <c r="R940" s="223"/>
      <c r="S940" s="223"/>
      <c r="T940" s="223"/>
      <c r="U940" s="223"/>
      <c r="V940" s="223"/>
      <c r="W940" s="223"/>
      <c r="X940" s="223"/>
      <c r="Y940" s="212"/>
      <c r="Z940" s="212"/>
      <c r="AA940" s="212"/>
      <c r="AB940" s="212"/>
      <c r="AC940" s="212"/>
      <c r="AD940" s="212"/>
      <c r="AE940" s="212"/>
      <c r="AF940" s="212"/>
      <c r="AG940" s="212" t="s">
        <v>172</v>
      </c>
      <c r="AH940" s="212">
        <v>0</v>
      </c>
      <c r="AI940" s="212"/>
      <c r="AJ940" s="212"/>
      <c r="AK940" s="212"/>
      <c r="AL940" s="212"/>
      <c r="AM940" s="212"/>
      <c r="AN940" s="212"/>
      <c r="AO940" s="212"/>
      <c r="AP940" s="212"/>
      <c r="AQ940" s="212"/>
      <c r="AR940" s="212"/>
      <c r="AS940" s="212"/>
      <c r="AT940" s="212"/>
      <c r="AU940" s="212"/>
      <c r="AV940" s="212"/>
      <c r="AW940" s="212"/>
      <c r="AX940" s="212"/>
      <c r="AY940" s="212"/>
      <c r="AZ940" s="212"/>
      <c r="BA940" s="212"/>
      <c r="BB940" s="212"/>
      <c r="BC940" s="212"/>
      <c r="BD940" s="212"/>
      <c r="BE940" s="212"/>
      <c r="BF940" s="212"/>
      <c r="BG940" s="212"/>
      <c r="BH940" s="212"/>
    </row>
    <row r="941" spans="1:60" outlineLevel="1" x14ac:dyDescent="0.2">
      <c r="A941" s="219"/>
      <c r="B941" s="220"/>
      <c r="C941" s="261" t="s">
        <v>692</v>
      </c>
      <c r="D941" s="253"/>
      <c r="E941" s="254"/>
      <c r="F941" s="223"/>
      <c r="G941" s="223"/>
      <c r="H941" s="223"/>
      <c r="I941" s="223"/>
      <c r="J941" s="223"/>
      <c r="K941" s="223"/>
      <c r="L941" s="223"/>
      <c r="M941" s="223"/>
      <c r="N941" s="222"/>
      <c r="O941" s="222"/>
      <c r="P941" s="222"/>
      <c r="Q941" s="222"/>
      <c r="R941" s="223"/>
      <c r="S941" s="223"/>
      <c r="T941" s="223"/>
      <c r="U941" s="223"/>
      <c r="V941" s="223"/>
      <c r="W941" s="223"/>
      <c r="X941" s="223"/>
      <c r="Y941" s="212"/>
      <c r="Z941" s="212"/>
      <c r="AA941" s="212"/>
      <c r="AB941" s="212"/>
      <c r="AC941" s="212"/>
      <c r="AD941" s="212"/>
      <c r="AE941" s="212"/>
      <c r="AF941" s="212"/>
      <c r="AG941" s="212" t="s">
        <v>172</v>
      </c>
      <c r="AH941" s="212">
        <v>0</v>
      </c>
      <c r="AI941" s="212"/>
      <c r="AJ941" s="212"/>
      <c r="AK941" s="212"/>
      <c r="AL941" s="212"/>
      <c r="AM941" s="212"/>
      <c r="AN941" s="212"/>
      <c r="AO941" s="212"/>
      <c r="AP941" s="212"/>
      <c r="AQ941" s="212"/>
      <c r="AR941" s="212"/>
      <c r="AS941" s="212"/>
      <c r="AT941" s="212"/>
      <c r="AU941" s="212"/>
      <c r="AV941" s="212"/>
      <c r="AW941" s="212"/>
      <c r="AX941" s="212"/>
      <c r="AY941" s="212"/>
      <c r="AZ941" s="212"/>
      <c r="BA941" s="212"/>
      <c r="BB941" s="212"/>
      <c r="BC941" s="212"/>
      <c r="BD941" s="212"/>
      <c r="BE941" s="212"/>
      <c r="BF941" s="212"/>
      <c r="BG941" s="212"/>
      <c r="BH941" s="212"/>
    </row>
    <row r="942" spans="1:60" outlineLevel="1" x14ac:dyDescent="0.2">
      <c r="A942" s="219"/>
      <c r="B942" s="220"/>
      <c r="C942" s="261" t="s">
        <v>702</v>
      </c>
      <c r="D942" s="253"/>
      <c r="E942" s="254">
        <v>13.92469</v>
      </c>
      <c r="F942" s="223"/>
      <c r="G942" s="223"/>
      <c r="H942" s="223"/>
      <c r="I942" s="223"/>
      <c r="J942" s="223"/>
      <c r="K942" s="223"/>
      <c r="L942" s="223"/>
      <c r="M942" s="223"/>
      <c r="N942" s="222"/>
      <c r="O942" s="222"/>
      <c r="P942" s="222"/>
      <c r="Q942" s="222"/>
      <c r="R942" s="223"/>
      <c r="S942" s="223"/>
      <c r="T942" s="223"/>
      <c r="U942" s="223"/>
      <c r="V942" s="223"/>
      <c r="W942" s="223"/>
      <c r="X942" s="223"/>
      <c r="Y942" s="212"/>
      <c r="Z942" s="212"/>
      <c r="AA942" s="212"/>
      <c r="AB942" s="212"/>
      <c r="AC942" s="212"/>
      <c r="AD942" s="212"/>
      <c r="AE942" s="212"/>
      <c r="AF942" s="212"/>
      <c r="AG942" s="212" t="s">
        <v>172</v>
      </c>
      <c r="AH942" s="212">
        <v>0</v>
      </c>
      <c r="AI942" s="212"/>
      <c r="AJ942" s="212"/>
      <c r="AK942" s="212"/>
      <c r="AL942" s="212"/>
      <c r="AM942" s="212"/>
      <c r="AN942" s="212"/>
      <c r="AO942" s="212"/>
      <c r="AP942" s="212"/>
      <c r="AQ942" s="212"/>
      <c r="AR942" s="212"/>
      <c r="AS942" s="212"/>
      <c r="AT942" s="212"/>
      <c r="AU942" s="212"/>
      <c r="AV942" s="212"/>
      <c r="AW942" s="212"/>
      <c r="AX942" s="212"/>
      <c r="AY942" s="212"/>
      <c r="AZ942" s="212"/>
      <c r="BA942" s="212"/>
      <c r="BB942" s="212"/>
      <c r="BC942" s="212"/>
      <c r="BD942" s="212"/>
      <c r="BE942" s="212"/>
      <c r="BF942" s="212"/>
      <c r="BG942" s="212"/>
      <c r="BH942" s="212"/>
    </row>
    <row r="943" spans="1:60" outlineLevel="1" x14ac:dyDescent="0.2">
      <c r="A943" s="233">
        <v>95</v>
      </c>
      <c r="B943" s="234" t="s">
        <v>703</v>
      </c>
      <c r="C943" s="249" t="s">
        <v>704</v>
      </c>
      <c r="D943" s="235" t="s">
        <v>454</v>
      </c>
      <c r="E943" s="236">
        <v>8.1909999999999997E-2</v>
      </c>
      <c r="F943" s="237"/>
      <c r="G943" s="238">
        <f>ROUND(E943*F943,2)</f>
        <v>0</v>
      </c>
      <c r="H943" s="237"/>
      <c r="I943" s="238">
        <f>ROUND(E943*H943,2)</f>
        <v>0</v>
      </c>
      <c r="J943" s="237"/>
      <c r="K943" s="238">
        <f>ROUND(E943*J943,2)</f>
        <v>0</v>
      </c>
      <c r="L943" s="238">
        <v>21</v>
      </c>
      <c r="M943" s="238">
        <f>G943*(1+L943/100)</f>
        <v>0</v>
      </c>
      <c r="N943" s="236">
        <v>0</v>
      </c>
      <c r="O943" s="236">
        <f>ROUND(E943*N943,2)</f>
        <v>0</v>
      </c>
      <c r="P943" s="236">
        <v>0</v>
      </c>
      <c r="Q943" s="236">
        <f>ROUND(E943*P943,2)</f>
        <v>0</v>
      </c>
      <c r="R943" s="238" t="s">
        <v>371</v>
      </c>
      <c r="S943" s="238" t="s">
        <v>156</v>
      </c>
      <c r="T943" s="239" t="s">
        <v>156</v>
      </c>
      <c r="U943" s="223">
        <v>0</v>
      </c>
      <c r="V943" s="223">
        <f>ROUND(E943*U943,2)</f>
        <v>0</v>
      </c>
      <c r="W943" s="223"/>
      <c r="X943" s="223" t="s">
        <v>689</v>
      </c>
      <c r="Y943" s="212"/>
      <c r="Z943" s="212"/>
      <c r="AA943" s="212"/>
      <c r="AB943" s="212"/>
      <c r="AC943" s="212"/>
      <c r="AD943" s="212"/>
      <c r="AE943" s="212"/>
      <c r="AF943" s="212"/>
      <c r="AG943" s="212" t="s">
        <v>690</v>
      </c>
      <c r="AH943" s="212"/>
      <c r="AI943" s="212"/>
      <c r="AJ943" s="212"/>
      <c r="AK943" s="212"/>
      <c r="AL943" s="212"/>
      <c r="AM943" s="212"/>
      <c r="AN943" s="212"/>
      <c r="AO943" s="212"/>
      <c r="AP943" s="212"/>
      <c r="AQ943" s="212"/>
      <c r="AR943" s="212"/>
      <c r="AS943" s="212"/>
      <c r="AT943" s="212"/>
      <c r="AU943" s="212"/>
      <c r="AV943" s="212"/>
      <c r="AW943" s="212"/>
      <c r="AX943" s="212"/>
      <c r="AY943" s="212"/>
      <c r="AZ943" s="212"/>
      <c r="BA943" s="212"/>
      <c r="BB943" s="212"/>
      <c r="BC943" s="212"/>
      <c r="BD943" s="212"/>
      <c r="BE943" s="212"/>
      <c r="BF943" s="212"/>
      <c r="BG943" s="212"/>
      <c r="BH943" s="212"/>
    </row>
    <row r="944" spans="1:60" outlineLevel="1" x14ac:dyDescent="0.2">
      <c r="A944" s="219"/>
      <c r="B944" s="220"/>
      <c r="C944" s="261" t="s">
        <v>691</v>
      </c>
      <c r="D944" s="253"/>
      <c r="E944" s="254"/>
      <c r="F944" s="223"/>
      <c r="G944" s="223"/>
      <c r="H944" s="223"/>
      <c r="I944" s="223"/>
      <c r="J944" s="223"/>
      <c r="K944" s="223"/>
      <c r="L944" s="223"/>
      <c r="M944" s="223"/>
      <c r="N944" s="222"/>
      <c r="O944" s="222"/>
      <c r="P944" s="222"/>
      <c r="Q944" s="222"/>
      <c r="R944" s="223"/>
      <c r="S944" s="223"/>
      <c r="T944" s="223"/>
      <c r="U944" s="223"/>
      <c r="V944" s="223"/>
      <c r="W944" s="223"/>
      <c r="X944" s="223"/>
      <c r="Y944" s="212"/>
      <c r="Z944" s="212"/>
      <c r="AA944" s="212"/>
      <c r="AB944" s="212"/>
      <c r="AC944" s="212"/>
      <c r="AD944" s="212"/>
      <c r="AE944" s="212"/>
      <c r="AF944" s="212"/>
      <c r="AG944" s="212" t="s">
        <v>172</v>
      </c>
      <c r="AH944" s="212">
        <v>0</v>
      </c>
      <c r="AI944" s="212"/>
      <c r="AJ944" s="212"/>
      <c r="AK944" s="212"/>
      <c r="AL944" s="212"/>
      <c r="AM944" s="212"/>
      <c r="AN944" s="212"/>
      <c r="AO944" s="212"/>
      <c r="AP944" s="212"/>
      <c r="AQ944" s="212"/>
      <c r="AR944" s="212"/>
      <c r="AS944" s="212"/>
      <c r="AT944" s="212"/>
      <c r="AU944" s="212"/>
      <c r="AV944" s="212"/>
      <c r="AW944" s="212"/>
      <c r="AX944" s="212"/>
      <c r="AY944" s="212"/>
      <c r="AZ944" s="212"/>
      <c r="BA944" s="212"/>
      <c r="BB944" s="212"/>
      <c r="BC944" s="212"/>
      <c r="BD944" s="212"/>
      <c r="BE944" s="212"/>
      <c r="BF944" s="212"/>
      <c r="BG944" s="212"/>
      <c r="BH944" s="212"/>
    </row>
    <row r="945" spans="1:60" outlineLevel="1" x14ac:dyDescent="0.2">
      <c r="A945" s="219"/>
      <c r="B945" s="220"/>
      <c r="C945" s="261" t="s">
        <v>692</v>
      </c>
      <c r="D945" s="253"/>
      <c r="E945" s="254"/>
      <c r="F945" s="223"/>
      <c r="G945" s="223"/>
      <c r="H945" s="223"/>
      <c r="I945" s="223"/>
      <c r="J945" s="223"/>
      <c r="K945" s="223"/>
      <c r="L945" s="223"/>
      <c r="M945" s="223"/>
      <c r="N945" s="222"/>
      <c r="O945" s="222"/>
      <c r="P945" s="222"/>
      <c r="Q945" s="222"/>
      <c r="R945" s="223"/>
      <c r="S945" s="223"/>
      <c r="T945" s="223"/>
      <c r="U945" s="223"/>
      <c r="V945" s="223"/>
      <c r="W945" s="223"/>
      <c r="X945" s="223"/>
      <c r="Y945" s="212"/>
      <c r="Z945" s="212"/>
      <c r="AA945" s="212"/>
      <c r="AB945" s="212"/>
      <c r="AC945" s="212"/>
      <c r="AD945" s="212"/>
      <c r="AE945" s="212"/>
      <c r="AF945" s="212"/>
      <c r="AG945" s="212" t="s">
        <v>172</v>
      </c>
      <c r="AH945" s="212">
        <v>0</v>
      </c>
      <c r="AI945" s="212"/>
      <c r="AJ945" s="212"/>
      <c r="AK945" s="212"/>
      <c r="AL945" s="212"/>
      <c r="AM945" s="212"/>
      <c r="AN945" s="212"/>
      <c r="AO945" s="212"/>
      <c r="AP945" s="212"/>
      <c r="AQ945" s="212"/>
      <c r="AR945" s="212"/>
      <c r="AS945" s="212"/>
      <c r="AT945" s="212"/>
      <c r="AU945" s="212"/>
      <c r="AV945" s="212"/>
      <c r="AW945" s="212"/>
      <c r="AX945" s="212"/>
      <c r="AY945" s="212"/>
      <c r="AZ945" s="212"/>
      <c r="BA945" s="212"/>
      <c r="BB945" s="212"/>
      <c r="BC945" s="212"/>
      <c r="BD945" s="212"/>
      <c r="BE945" s="212"/>
      <c r="BF945" s="212"/>
      <c r="BG945" s="212"/>
      <c r="BH945" s="212"/>
    </row>
    <row r="946" spans="1:60" outlineLevel="1" x14ac:dyDescent="0.2">
      <c r="A946" s="219"/>
      <c r="B946" s="220"/>
      <c r="C946" s="261" t="s">
        <v>705</v>
      </c>
      <c r="D946" s="253"/>
      <c r="E946" s="254">
        <v>8.1909999999999997E-2</v>
      </c>
      <c r="F946" s="223"/>
      <c r="G946" s="223"/>
      <c r="H946" s="223"/>
      <c r="I946" s="223"/>
      <c r="J946" s="223"/>
      <c r="K946" s="223"/>
      <c r="L946" s="223"/>
      <c r="M946" s="223"/>
      <c r="N946" s="222"/>
      <c r="O946" s="222"/>
      <c r="P946" s="222"/>
      <c r="Q946" s="222"/>
      <c r="R946" s="223"/>
      <c r="S946" s="223"/>
      <c r="T946" s="223"/>
      <c r="U946" s="223"/>
      <c r="V946" s="223"/>
      <c r="W946" s="223"/>
      <c r="X946" s="223"/>
      <c r="Y946" s="212"/>
      <c r="Z946" s="212"/>
      <c r="AA946" s="212"/>
      <c r="AB946" s="212"/>
      <c r="AC946" s="212"/>
      <c r="AD946" s="212"/>
      <c r="AE946" s="212"/>
      <c r="AF946" s="212"/>
      <c r="AG946" s="212" t="s">
        <v>172</v>
      </c>
      <c r="AH946" s="212">
        <v>0</v>
      </c>
      <c r="AI946" s="212"/>
      <c r="AJ946" s="212"/>
      <c r="AK946" s="212"/>
      <c r="AL946" s="212"/>
      <c r="AM946" s="212"/>
      <c r="AN946" s="212"/>
      <c r="AO946" s="212"/>
      <c r="AP946" s="212"/>
      <c r="AQ946" s="212"/>
      <c r="AR946" s="212"/>
      <c r="AS946" s="212"/>
      <c r="AT946" s="212"/>
      <c r="AU946" s="212"/>
      <c r="AV946" s="212"/>
      <c r="AW946" s="212"/>
      <c r="AX946" s="212"/>
      <c r="AY946" s="212"/>
      <c r="AZ946" s="212"/>
      <c r="BA946" s="212"/>
      <c r="BB946" s="212"/>
      <c r="BC946" s="212"/>
      <c r="BD946" s="212"/>
      <c r="BE946" s="212"/>
      <c r="BF946" s="212"/>
      <c r="BG946" s="212"/>
      <c r="BH946" s="212"/>
    </row>
    <row r="947" spans="1:60" ht="22.5" outlineLevel="1" x14ac:dyDescent="0.2">
      <c r="A947" s="233">
        <v>96</v>
      </c>
      <c r="B947" s="234" t="s">
        <v>706</v>
      </c>
      <c r="C947" s="249" t="s">
        <v>707</v>
      </c>
      <c r="D947" s="235" t="s">
        <v>454</v>
      </c>
      <c r="E947" s="236">
        <v>40.954979999999999</v>
      </c>
      <c r="F947" s="237"/>
      <c r="G947" s="238">
        <f>ROUND(E947*F947,2)</f>
        <v>0</v>
      </c>
      <c r="H947" s="237"/>
      <c r="I947" s="238">
        <f>ROUND(E947*H947,2)</f>
        <v>0</v>
      </c>
      <c r="J947" s="237"/>
      <c r="K947" s="238">
        <f>ROUND(E947*J947,2)</f>
        <v>0</v>
      </c>
      <c r="L947" s="238">
        <v>21</v>
      </c>
      <c r="M947" s="238">
        <f>G947*(1+L947/100)</f>
        <v>0</v>
      </c>
      <c r="N947" s="236">
        <v>0</v>
      </c>
      <c r="O947" s="236">
        <f>ROUND(E947*N947,2)</f>
        <v>0</v>
      </c>
      <c r="P947" s="236">
        <v>0</v>
      </c>
      <c r="Q947" s="236">
        <f>ROUND(E947*P947,2)</f>
        <v>0</v>
      </c>
      <c r="R947" s="238" t="s">
        <v>708</v>
      </c>
      <c r="S947" s="238" t="s">
        <v>156</v>
      </c>
      <c r="T947" s="239" t="s">
        <v>156</v>
      </c>
      <c r="U947" s="223">
        <v>0.752</v>
      </c>
      <c r="V947" s="223">
        <f>ROUND(E947*U947,2)</f>
        <v>30.8</v>
      </c>
      <c r="W947" s="223"/>
      <c r="X947" s="223" t="s">
        <v>689</v>
      </c>
      <c r="Y947" s="212"/>
      <c r="Z947" s="212"/>
      <c r="AA947" s="212"/>
      <c r="AB947" s="212"/>
      <c r="AC947" s="212"/>
      <c r="AD947" s="212"/>
      <c r="AE947" s="212"/>
      <c r="AF947" s="212"/>
      <c r="AG947" s="212" t="s">
        <v>690</v>
      </c>
      <c r="AH947" s="212"/>
      <c r="AI947" s="212"/>
      <c r="AJ947" s="212"/>
      <c r="AK947" s="212"/>
      <c r="AL947" s="212"/>
      <c r="AM947" s="212"/>
      <c r="AN947" s="212"/>
      <c r="AO947" s="212"/>
      <c r="AP947" s="212"/>
      <c r="AQ947" s="212"/>
      <c r="AR947" s="212"/>
      <c r="AS947" s="212"/>
      <c r="AT947" s="212"/>
      <c r="AU947" s="212"/>
      <c r="AV947" s="212"/>
      <c r="AW947" s="212"/>
      <c r="AX947" s="212"/>
      <c r="AY947" s="212"/>
      <c r="AZ947" s="212"/>
      <c r="BA947" s="212"/>
      <c r="BB947" s="212"/>
      <c r="BC947" s="212"/>
      <c r="BD947" s="212"/>
      <c r="BE947" s="212"/>
      <c r="BF947" s="212"/>
      <c r="BG947" s="212"/>
      <c r="BH947" s="212"/>
    </row>
    <row r="948" spans="1:60" outlineLevel="1" x14ac:dyDescent="0.2">
      <c r="A948" s="219"/>
      <c r="B948" s="220"/>
      <c r="C948" s="262" t="s">
        <v>709</v>
      </c>
      <c r="D948" s="257"/>
      <c r="E948" s="257"/>
      <c r="F948" s="257"/>
      <c r="G948" s="257"/>
      <c r="H948" s="223"/>
      <c r="I948" s="223"/>
      <c r="J948" s="223"/>
      <c r="K948" s="223"/>
      <c r="L948" s="223"/>
      <c r="M948" s="223"/>
      <c r="N948" s="222"/>
      <c r="O948" s="222"/>
      <c r="P948" s="222"/>
      <c r="Q948" s="222"/>
      <c r="R948" s="223"/>
      <c r="S948" s="223"/>
      <c r="T948" s="223"/>
      <c r="U948" s="223"/>
      <c r="V948" s="223"/>
      <c r="W948" s="223"/>
      <c r="X948" s="223"/>
      <c r="Y948" s="212"/>
      <c r="Z948" s="212"/>
      <c r="AA948" s="212"/>
      <c r="AB948" s="212"/>
      <c r="AC948" s="212"/>
      <c r="AD948" s="212"/>
      <c r="AE948" s="212"/>
      <c r="AF948" s="212"/>
      <c r="AG948" s="212" t="s">
        <v>178</v>
      </c>
      <c r="AH948" s="212"/>
      <c r="AI948" s="212"/>
      <c r="AJ948" s="212"/>
      <c r="AK948" s="212"/>
      <c r="AL948" s="212"/>
      <c r="AM948" s="212"/>
      <c r="AN948" s="212"/>
      <c r="AO948" s="212"/>
      <c r="AP948" s="212"/>
      <c r="AQ948" s="212"/>
      <c r="AR948" s="212"/>
      <c r="AS948" s="212"/>
      <c r="AT948" s="212"/>
      <c r="AU948" s="212"/>
      <c r="AV948" s="212"/>
      <c r="AW948" s="212"/>
      <c r="AX948" s="212"/>
      <c r="AY948" s="212"/>
      <c r="AZ948" s="212"/>
      <c r="BA948" s="258" t="str">
        <f>C948</f>
        <v>nebo vybouraných hmot nošením nebo přehazováním k místu nakládky přístupnému normálním dopravním prostředkům do 10 m,</v>
      </c>
      <c r="BB948" s="212"/>
      <c r="BC948" s="212"/>
      <c r="BD948" s="212"/>
      <c r="BE948" s="212"/>
      <c r="BF948" s="212"/>
      <c r="BG948" s="212"/>
      <c r="BH948" s="212"/>
    </row>
    <row r="949" spans="1:60" outlineLevel="1" x14ac:dyDescent="0.2">
      <c r="A949" s="219"/>
      <c r="B949" s="220"/>
      <c r="C949" s="261" t="s">
        <v>691</v>
      </c>
      <c r="D949" s="253"/>
      <c r="E949" s="254"/>
      <c r="F949" s="223"/>
      <c r="G949" s="223"/>
      <c r="H949" s="223"/>
      <c r="I949" s="223"/>
      <c r="J949" s="223"/>
      <c r="K949" s="223"/>
      <c r="L949" s="223"/>
      <c r="M949" s="223"/>
      <c r="N949" s="222"/>
      <c r="O949" s="222"/>
      <c r="P949" s="222"/>
      <c r="Q949" s="222"/>
      <c r="R949" s="223"/>
      <c r="S949" s="223"/>
      <c r="T949" s="223"/>
      <c r="U949" s="223"/>
      <c r="V949" s="223"/>
      <c r="W949" s="223"/>
      <c r="X949" s="223"/>
      <c r="Y949" s="212"/>
      <c r="Z949" s="212"/>
      <c r="AA949" s="212"/>
      <c r="AB949" s="212"/>
      <c r="AC949" s="212"/>
      <c r="AD949" s="212"/>
      <c r="AE949" s="212"/>
      <c r="AF949" s="212"/>
      <c r="AG949" s="212" t="s">
        <v>172</v>
      </c>
      <c r="AH949" s="212">
        <v>0</v>
      </c>
      <c r="AI949" s="212"/>
      <c r="AJ949" s="212"/>
      <c r="AK949" s="212"/>
      <c r="AL949" s="212"/>
      <c r="AM949" s="212"/>
      <c r="AN949" s="212"/>
      <c r="AO949" s="212"/>
      <c r="AP949" s="212"/>
      <c r="AQ949" s="212"/>
      <c r="AR949" s="212"/>
      <c r="AS949" s="212"/>
      <c r="AT949" s="212"/>
      <c r="AU949" s="212"/>
      <c r="AV949" s="212"/>
      <c r="AW949" s="212"/>
      <c r="AX949" s="212"/>
      <c r="AY949" s="212"/>
      <c r="AZ949" s="212"/>
      <c r="BA949" s="212"/>
      <c r="BB949" s="212"/>
      <c r="BC949" s="212"/>
      <c r="BD949" s="212"/>
      <c r="BE949" s="212"/>
      <c r="BF949" s="212"/>
      <c r="BG949" s="212"/>
      <c r="BH949" s="212"/>
    </row>
    <row r="950" spans="1:60" outlineLevel="1" x14ac:dyDescent="0.2">
      <c r="A950" s="219"/>
      <c r="B950" s="220"/>
      <c r="C950" s="261" t="s">
        <v>692</v>
      </c>
      <c r="D950" s="253"/>
      <c r="E950" s="254"/>
      <c r="F950" s="223"/>
      <c r="G950" s="223"/>
      <c r="H950" s="223"/>
      <c r="I950" s="223"/>
      <c r="J950" s="223"/>
      <c r="K950" s="223"/>
      <c r="L950" s="223"/>
      <c r="M950" s="223"/>
      <c r="N950" s="222"/>
      <c r="O950" s="222"/>
      <c r="P950" s="222"/>
      <c r="Q950" s="222"/>
      <c r="R950" s="223"/>
      <c r="S950" s="223"/>
      <c r="T950" s="223"/>
      <c r="U950" s="223"/>
      <c r="V950" s="223"/>
      <c r="W950" s="223"/>
      <c r="X950" s="223"/>
      <c r="Y950" s="212"/>
      <c r="Z950" s="212"/>
      <c r="AA950" s="212"/>
      <c r="AB950" s="212"/>
      <c r="AC950" s="212"/>
      <c r="AD950" s="212"/>
      <c r="AE950" s="212"/>
      <c r="AF950" s="212"/>
      <c r="AG950" s="212" t="s">
        <v>172</v>
      </c>
      <c r="AH950" s="212">
        <v>0</v>
      </c>
      <c r="AI950" s="212"/>
      <c r="AJ950" s="212"/>
      <c r="AK950" s="212"/>
      <c r="AL950" s="212"/>
      <c r="AM950" s="212"/>
      <c r="AN950" s="212"/>
      <c r="AO950" s="212"/>
      <c r="AP950" s="212"/>
      <c r="AQ950" s="212"/>
      <c r="AR950" s="212"/>
      <c r="AS950" s="212"/>
      <c r="AT950" s="212"/>
      <c r="AU950" s="212"/>
      <c r="AV950" s="212"/>
      <c r="AW950" s="212"/>
      <c r="AX950" s="212"/>
      <c r="AY950" s="212"/>
      <c r="AZ950" s="212"/>
      <c r="BA950" s="212"/>
      <c r="BB950" s="212"/>
      <c r="BC950" s="212"/>
      <c r="BD950" s="212"/>
      <c r="BE950" s="212"/>
      <c r="BF950" s="212"/>
      <c r="BG950" s="212"/>
      <c r="BH950" s="212"/>
    </row>
    <row r="951" spans="1:60" outlineLevel="1" x14ac:dyDescent="0.2">
      <c r="A951" s="219"/>
      <c r="B951" s="220"/>
      <c r="C951" s="261" t="s">
        <v>693</v>
      </c>
      <c r="D951" s="253"/>
      <c r="E951" s="254">
        <v>40.954979999999999</v>
      </c>
      <c r="F951" s="223"/>
      <c r="G951" s="223"/>
      <c r="H951" s="223"/>
      <c r="I951" s="223"/>
      <c r="J951" s="223"/>
      <c r="K951" s="223"/>
      <c r="L951" s="223"/>
      <c r="M951" s="223"/>
      <c r="N951" s="222"/>
      <c r="O951" s="222"/>
      <c r="P951" s="222"/>
      <c r="Q951" s="222"/>
      <c r="R951" s="223"/>
      <c r="S951" s="223"/>
      <c r="T951" s="223"/>
      <c r="U951" s="223"/>
      <c r="V951" s="223"/>
      <c r="W951" s="223"/>
      <c r="X951" s="223"/>
      <c r="Y951" s="212"/>
      <c r="Z951" s="212"/>
      <c r="AA951" s="212"/>
      <c r="AB951" s="212"/>
      <c r="AC951" s="212"/>
      <c r="AD951" s="212"/>
      <c r="AE951" s="212"/>
      <c r="AF951" s="212"/>
      <c r="AG951" s="212" t="s">
        <v>172</v>
      </c>
      <c r="AH951" s="212">
        <v>0</v>
      </c>
      <c r="AI951" s="212"/>
      <c r="AJ951" s="212"/>
      <c r="AK951" s="212"/>
      <c r="AL951" s="212"/>
      <c r="AM951" s="212"/>
      <c r="AN951" s="212"/>
      <c r="AO951" s="212"/>
      <c r="AP951" s="212"/>
      <c r="AQ951" s="212"/>
      <c r="AR951" s="212"/>
      <c r="AS951" s="212"/>
      <c r="AT951" s="212"/>
      <c r="AU951" s="212"/>
      <c r="AV951" s="212"/>
      <c r="AW951" s="212"/>
      <c r="AX951" s="212"/>
      <c r="AY951" s="212"/>
      <c r="AZ951" s="212"/>
      <c r="BA951" s="212"/>
      <c r="BB951" s="212"/>
      <c r="BC951" s="212"/>
      <c r="BD951" s="212"/>
      <c r="BE951" s="212"/>
      <c r="BF951" s="212"/>
      <c r="BG951" s="212"/>
      <c r="BH951" s="212"/>
    </row>
    <row r="952" spans="1:60" ht="22.5" outlineLevel="1" x14ac:dyDescent="0.2">
      <c r="A952" s="233">
        <v>97</v>
      </c>
      <c r="B952" s="234" t="s">
        <v>710</v>
      </c>
      <c r="C952" s="249" t="s">
        <v>711</v>
      </c>
      <c r="D952" s="235" t="s">
        <v>454</v>
      </c>
      <c r="E952" s="236">
        <v>204.77488</v>
      </c>
      <c r="F952" s="237"/>
      <c r="G952" s="238">
        <f>ROUND(E952*F952,2)</f>
        <v>0</v>
      </c>
      <c r="H952" s="237"/>
      <c r="I952" s="238">
        <f>ROUND(E952*H952,2)</f>
        <v>0</v>
      </c>
      <c r="J952" s="237"/>
      <c r="K952" s="238">
        <f>ROUND(E952*J952,2)</f>
        <v>0</v>
      </c>
      <c r="L952" s="238">
        <v>21</v>
      </c>
      <c r="M952" s="238">
        <f>G952*(1+L952/100)</f>
        <v>0</v>
      </c>
      <c r="N952" s="236">
        <v>0</v>
      </c>
      <c r="O952" s="236">
        <f>ROUND(E952*N952,2)</f>
        <v>0</v>
      </c>
      <c r="P952" s="236">
        <v>0</v>
      </c>
      <c r="Q952" s="236">
        <f>ROUND(E952*P952,2)</f>
        <v>0</v>
      </c>
      <c r="R952" s="238" t="s">
        <v>708</v>
      </c>
      <c r="S952" s="238" t="s">
        <v>156</v>
      </c>
      <c r="T952" s="239" t="s">
        <v>156</v>
      </c>
      <c r="U952" s="223">
        <v>0.36</v>
      </c>
      <c r="V952" s="223">
        <f>ROUND(E952*U952,2)</f>
        <v>73.72</v>
      </c>
      <c r="W952" s="223"/>
      <c r="X952" s="223" t="s">
        <v>689</v>
      </c>
      <c r="Y952" s="212"/>
      <c r="Z952" s="212"/>
      <c r="AA952" s="212"/>
      <c r="AB952" s="212"/>
      <c r="AC952" s="212"/>
      <c r="AD952" s="212"/>
      <c r="AE952" s="212"/>
      <c r="AF952" s="212"/>
      <c r="AG952" s="212" t="s">
        <v>690</v>
      </c>
      <c r="AH952" s="212"/>
      <c r="AI952" s="212"/>
      <c r="AJ952" s="212"/>
      <c r="AK952" s="212"/>
      <c r="AL952" s="212"/>
      <c r="AM952" s="212"/>
      <c r="AN952" s="212"/>
      <c r="AO952" s="212"/>
      <c r="AP952" s="212"/>
      <c r="AQ952" s="212"/>
      <c r="AR952" s="212"/>
      <c r="AS952" s="212"/>
      <c r="AT952" s="212"/>
      <c r="AU952" s="212"/>
      <c r="AV952" s="212"/>
      <c r="AW952" s="212"/>
      <c r="AX952" s="212"/>
      <c r="AY952" s="212"/>
      <c r="AZ952" s="212"/>
      <c r="BA952" s="212"/>
      <c r="BB952" s="212"/>
      <c r="BC952" s="212"/>
      <c r="BD952" s="212"/>
      <c r="BE952" s="212"/>
      <c r="BF952" s="212"/>
      <c r="BG952" s="212"/>
      <c r="BH952" s="212"/>
    </row>
    <row r="953" spans="1:60" outlineLevel="1" x14ac:dyDescent="0.2">
      <c r="A953" s="219"/>
      <c r="B953" s="220"/>
      <c r="C953" s="262" t="s">
        <v>709</v>
      </c>
      <c r="D953" s="257"/>
      <c r="E953" s="257"/>
      <c r="F953" s="257"/>
      <c r="G953" s="257"/>
      <c r="H953" s="223"/>
      <c r="I953" s="223"/>
      <c r="J953" s="223"/>
      <c r="K953" s="223"/>
      <c r="L953" s="223"/>
      <c r="M953" s="223"/>
      <c r="N953" s="222"/>
      <c r="O953" s="222"/>
      <c r="P953" s="222"/>
      <c r="Q953" s="222"/>
      <c r="R953" s="223"/>
      <c r="S953" s="223"/>
      <c r="T953" s="223"/>
      <c r="U953" s="223"/>
      <c r="V953" s="223"/>
      <c r="W953" s="223"/>
      <c r="X953" s="223"/>
      <c r="Y953" s="212"/>
      <c r="Z953" s="212"/>
      <c r="AA953" s="212"/>
      <c r="AB953" s="212"/>
      <c r="AC953" s="212"/>
      <c r="AD953" s="212"/>
      <c r="AE953" s="212"/>
      <c r="AF953" s="212"/>
      <c r="AG953" s="212" t="s">
        <v>178</v>
      </c>
      <c r="AH953" s="212"/>
      <c r="AI953" s="212"/>
      <c r="AJ953" s="212"/>
      <c r="AK953" s="212"/>
      <c r="AL953" s="212"/>
      <c r="AM953" s="212"/>
      <c r="AN953" s="212"/>
      <c r="AO953" s="212"/>
      <c r="AP953" s="212"/>
      <c r="AQ953" s="212"/>
      <c r="AR953" s="212"/>
      <c r="AS953" s="212"/>
      <c r="AT953" s="212"/>
      <c r="AU953" s="212"/>
      <c r="AV953" s="212"/>
      <c r="AW953" s="212"/>
      <c r="AX953" s="212"/>
      <c r="AY953" s="212"/>
      <c r="AZ953" s="212"/>
      <c r="BA953" s="258" t="str">
        <f>C953</f>
        <v>nebo vybouraných hmot nošením nebo přehazováním k místu nakládky přístupnému normálním dopravním prostředkům do 10 m,</v>
      </c>
      <c r="BB953" s="212"/>
      <c r="BC953" s="212"/>
      <c r="BD953" s="212"/>
      <c r="BE953" s="212"/>
      <c r="BF953" s="212"/>
      <c r="BG953" s="212"/>
      <c r="BH953" s="212"/>
    </row>
    <row r="954" spans="1:60" outlineLevel="1" x14ac:dyDescent="0.2">
      <c r="A954" s="219"/>
      <c r="B954" s="220"/>
      <c r="C954" s="261" t="s">
        <v>691</v>
      </c>
      <c r="D954" s="253"/>
      <c r="E954" s="254"/>
      <c r="F954" s="223"/>
      <c r="G954" s="223"/>
      <c r="H954" s="223"/>
      <c r="I954" s="223"/>
      <c r="J954" s="223"/>
      <c r="K954" s="223"/>
      <c r="L954" s="223"/>
      <c r="M954" s="223"/>
      <c r="N954" s="222"/>
      <c r="O954" s="222"/>
      <c r="P954" s="222"/>
      <c r="Q954" s="222"/>
      <c r="R954" s="223"/>
      <c r="S954" s="223"/>
      <c r="T954" s="223"/>
      <c r="U954" s="223"/>
      <c r="V954" s="223"/>
      <c r="W954" s="223"/>
      <c r="X954" s="223"/>
      <c r="Y954" s="212"/>
      <c r="Z954" s="212"/>
      <c r="AA954" s="212"/>
      <c r="AB954" s="212"/>
      <c r="AC954" s="212"/>
      <c r="AD954" s="212"/>
      <c r="AE954" s="212"/>
      <c r="AF954" s="212"/>
      <c r="AG954" s="212" t="s">
        <v>172</v>
      </c>
      <c r="AH954" s="212">
        <v>0</v>
      </c>
      <c r="AI954" s="212"/>
      <c r="AJ954" s="212"/>
      <c r="AK954" s="212"/>
      <c r="AL954" s="212"/>
      <c r="AM954" s="212"/>
      <c r="AN954" s="212"/>
      <c r="AO954" s="212"/>
      <c r="AP954" s="212"/>
      <c r="AQ954" s="212"/>
      <c r="AR954" s="212"/>
      <c r="AS954" s="212"/>
      <c r="AT954" s="212"/>
      <c r="AU954" s="212"/>
      <c r="AV954" s="212"/>
      <c r="AW954" s="212"/>
      <c r="AX954" s="212"/>
      <c r="AY954" s="212"/>
      <c r="AZ954" s="212"/>
      <c r="BA954" s="212"/>
      <c r="BB954" s="212"/>
      <c r="BC954" s="212"/>
      <c r="BD954" s="212"/>
      <c r="BE954" s="212"/>
      <c r="BF954" s="212"/>
      <c r="BG954" s="212"/>
      <c r="BH954" s="212"/>
    </row>
    <row r="955" spans="1:60" outlineLevel="1" x14ac:dyDescent="0.2">
      <c r="A955" s="219"/>
      <c r="B955" s="220"/>
      <c r="C955" s="261" t="s">
        <v>692</v>
      </c>
      <c r="D955" s="253"/>
      <c r="E955" s="254"/>
      <c r="F955" s="223"/>
      <c r="G955" s="223"/>
      <c r="H955" s="223"/>
      <c r="I955" s="223"/>
      <c r="J955" s="223"/>
      <c r="K955" s="223"/>
      <c r="L955" s="223"/>
      <c r="M955" s="223"/>
      <c r="N955" s="222"/>
      <c r="O955" s="222"/>
      <c r="P955" s="222"/>
      <c r="Q955" s="222"/>
      <c r="R955" s="223"/>
      <c r="S955" s="223"/>
      <c r="T955" s="223"/>
      <c r="U955" s="223"/>
      <c r="V955" s="223"/>
      <c r="W955" s="223"/>
      <c r="X955" s="223"/>
      <c r="Y955" s="212"/>
      <c r="Z955" s="212"/>
      <c r="AA955" s="212"/>
      <c r="AB955" s="212"/>
      <c r="AC955" s="212"/>
      <c r="AD955" s="212"/>
      <c r="AE955" s="212"/>
      <c r="AF955" s="212"/>
      <c r="AG955" s="212" t="s">
        <v>172</v>
      </c>
      <c r="AH955" s="212">
        <v>0</v>
      </c>
      <c r="AI955" s="212"/>
      <c r="AJ955" s="212"/>
      <c r="AK955" s="212"/>
      <c r="AL955" s="212"/>
      <c r="AM955" s="212"/>
      <c r="AN955" s="212"/>
      <c r="AO955" s="212"/>
      <c r="AP955" s="212"/>
      <c r="AQ955" s="212"/>
      <c r="AR955" s="212"/>
      <c r="AS955" s="212"/>
      <c r="AT955" s="212"/>
      <c r="AU955" s="212"/>
      <c r="AV955" s="212"/>
      <c r="AW955" s="212"/>
      <c r="AX955" s="212"/>
      <c r="AY955" s="212"/>
      <c r="AZ955" s="212"/>
      <c r="BA955" s="212"/>
      <c r="BB955" s="212"/>
      <c r="BC955" s="212"/>
      <c r="BD955" s="212"/>
      <c r="BE955" s="212"/>
      <c r="BF955" s="212"/>
      <c r="BG955" s="212"/>
      <c r="BH955" s="212"/>
    </row>
    <row r="956" spans="1:60" outlineLevel="1" x14ac:dyDescent="0.2">
      <c r="A956" s="219"/>
      <c r="B956" s="220"/>
      <c r="C956" s="261" t="s">
        <v>712</v>
      </c>
      <c r="D956" s="253"/>
      <c r="E956" s="254">
        <v>204.77488</v>
      </c>
      <c r="F956" s="223"/>
      <c r="G956" s="223"/>
      <c r="H956" s="223"/>
      <c r="I956" s="223"/>
      <c r="J956" s="223"/>
      <c r="K956" s="223"/>
      <c r="L956" s="223"/>
      <c r="M956" s="223"/>
      <c r="N956" s="222"/>
      <c r="O956" s="222"/>
      <c r="P956" s="222"/>
      <c r="Q956" s="222"/>
      <c r="R956" s="223"/>
      <c r="S956" s="223"/>
      <c r="T956" s="223"/>
      <c r="U956" s="223"/>
      <c r="V956" s="223"/>
      <c r="W956" s="223"/>
      <c r="X956" s="223"/>
      <c r="Y956" s="212"/>
      <c r="Z956" s="212"/>
      <c r="AA956" s="212"/>
      <c r="AB956" s="212"/>
      <c r="AC956" s="212"/>
      <c r="AD956" s="212"/>
      <c r="AE956" s="212"/>
      <c r="AF956" s="212"/>
      <c r="AG956" s="212" t="s">
        <v>172</v>
      </c>
      <c r="AH956" s="212">
        <v>0</v>
      </c>
      <c r="AI956" s="212"/>
      <c r="AJ956" s="212"/>
      <c r="AK956" s="212"/>
      <c r="AL956" s="212"/>
      <c r="AM956" s="212"/>
      <c r="AN956" s="212"/>
      <c r="AO956" s="212"/>
      <c r="AP956" s="212"/>
      <c r="AQ956" s="212"/>
      <c r="AR956" s="212"/>
      <c r="AS956" s="212"/>
      <c r="AT956" s="212"/>
      <c r="AU956" s="212"/>
      <c r="AV956" s="212"/>
      <c r="AW956" s="212"/>
      <c r="AX956" s="212"/>
      <c r="AY956" s="212"/>
      <c r="AZ956" s="212"/>
      <c r="BA956" s="212"/>
      <c r="BB956" s="212"/>
      <c r="BC956" s="212"/>
      <c r="BD956" s="212"/>
      <c r="BE956" s="212"/>
      <c r="BF956" s="212"/>
      <c r="BG956" s="212"/>
      <c r="BH956" s="212"/>
    </row>
    <row r="957" spans="1:60" ht="22.5" outlineLevel="1" x14ac:dyDescent="0.2">
      <c r="A957" s="233">
        <v>98</v>
      </c>
      <c r="B957" s="234" t="s">
        <v>713</v>
      </c>
      <c r="C957" s="249" t="s">
        <v>714</v>
      </c>
      <c r="D957" s="235" t="s">
        <v>454</v>
      </c>
      <c r="E957" s="236">
        <v>40.954979999999999</v>
      </c>
      <c r="F957" s="237"/>
      <c r="G957" s="238">
        <f>ROUND(E957*F957,2)</f>
        <v>0</v>
      </c>
      <c r="H957" s="237"/>
      <c r="I957" s="238">
        <f>ROUND(E957*H957,2)</f>
        <v>0</v>
      </c>
      <c r="J957" s="237"/>
      <c r="K957" s="238">
        <f>ROUND(E957*J957,2)</f>
        <v>0</v>
      </c>
      <c r="L957" s="238">
        <v>21</v>
      </c>
      <c r="M957" s="238">
        <f>G957*(1+L957/100)</f>
        <v>0</v>
      </c>
      <c r="N957" s="236">
        <v>0</v>
      </c>
      <c r="O957" s="236">
        <f>ROUND(E957*N957,2)</f>
        <v>0</v>
      </c>
      <c r="P957" s="236">
        <v>0</v>
      </c>
      <c r="Q957" s="236">
        <f>ROUND(E957*P957,2)</f>
        <v>0</v>
      </c>
      <c r="R957" s="238" t="s">
        <v>708</v>
      </c>
      <c r="S957" s="238" t="s">
        <v>156</v>
      </c>
      <c r="T957" s="239" t="s">
        <v>156</v>
      </c>
      <c r="U957" s="223">
        <v>9.9000000000000005E-2</v>
      </c>
      <c r="V957" s="223">
        <f>ROUND(E957*U957,2)</f>
        <v>4.05</v>
      </c>
      <c r="W957" s="223"/>
      <c r="X957" s="223" t="s">
        <v>689</v>
      </c>
      <c r="Y957" s="212"/>
      <c r="Z957" s="212"/>
      <c r="AA957" s="212"/>
      <c r="AB957" s="212"/>
      <c r="AC957" s="212"/>
      <c r="AD957" s="212"/>
      <c r="AE957" s="212"/>
      <c r="AF957" s="212"/>
      <c r="AG957" s="212" t="s">
        <v>690</v>
      </c>
      <c r="AH957" s="212"/>
      <c r="AI957" s="212"/>
      <c r="AJ957" s="212"/>
      <c r="AK957" s="212"/>
      <c r="AL957" s="212"/>
      <c r="AM957" s="212"/>
      <c r="AN957" s="212"/>
      <c r="AO957" s="212"/>
      <c r="AP957" s="212"/>
      <c r="AQ957" s="212"/>
      <c r="AR957" s="212"/>
      <c r="AS957" s="212"/>
      <c r="AT957" s="212"/>
      <c r="AU957" s="212"/>
      <c r="AV957" s="212"/>
      <c r="AW957" s="212"/>
      <c r="AX957" s="212"/>
      <c r="AY957" s="212"/>
      <c r="AZ957" s="212"/>
      <c r="BA957" s="212"/>
      <c r="BB957" s="212"/>
      <c r="BC957" s="212"/>
      <c r="BD957" s="212"/>
      <c r="BE957" s="212"/>
      <c r="BF957" s="212"/>
      <c r="BG957" s="212"/>
      <c r="BH957" s="212"/>
    </row>
    <row r="958" spans="1:60" outlineLevel="1" x14ac:dyDescent="0.2">
      <c r="A958" s="219"/>
      <c r="B958" s="220"/>
      <c r="C958" s="262" t="s">
        <v>715</v>
      </c>
      <c r="D958" s="257"/>
      <c r="E958" s="257"/>
      <c r="F958" s="257"/>
      <c r="G958" s="257"/>
      <c r="H958" s="223"/>
      <c r="I958" s="223"/>
      <c r="J958" s="223"/>
      <c r="K958" s="223"/>
      <c r="L958" s="223"/>
      <c r="M958" s="223"/>
      <c r="N958" s="222"/>
      <c r="O958" s="222"/>
      <c r="P958" s="222"/>
      <c r="Q958" s="222"/>
      <c r="R958" s="223"/>
      <c r="S958" s="223"/>
      <c r="T958" s="223"/>
      <c r="U958" s="223"/>
      <c r="V958" s="223"/>
      <c r="W958" s="223"/>
      <c r="X958" s="223"/>
      <c r="Y958" s="212"/>
      <c r="Z958" s="212"/>
      <c r="AA958" s="212"/>
      <c r="AB958" s="212"/>
      <c r="AC958" s="212"/>
      <c r="AD958" s="212"/>
      <c r="AE958" s="212"/>
      <c r="AF958" s="212"/>
      <c r="AG958" s="212" t="s">
        <v>178</v>
      </c>
      <c r="AH958" s="212"/>
      <c r="AI958" s="212"/>
      <c r="AJ958" s="212"/>
      <c r="AK958" s="212"/>
      <c r="AL958" s="212"/>
      <c r="AM958" s="212"/>
      <c r="AN958" s="212"/>
      <c r="AO958" s="212"/>
      <c r="AP958" s="212"/>
      <c r="AQ958" s="212"/>
      <c r="AR958" s="212"/>
      <c r="AS958" s="212"/>
      <c r="AT958" s="212"/>
      <c r="AU958" s="212"/>
      <c r="AV958" s="212"/>
      <c r="AW958" s="212"/>
      <c r="AX958" s="212"/>
      <c r="AY958" s="212"/>
      <c r="AZ958" s="212"/>
      <c r="BA958" s="212"/>
      <c r="BB958" s="212"/>
      <c r="BC958" s="212"/>
      <c r="BD958" s="212"/>
      <c r="BE958" s="212"/>
      <c r="BF958" s="212"/>
      <c r="BG958" s="212"/>
      <c r="BH958" s="212"/>
    </row>
    <row r="959" spans="1:60" outlineLevel="1" x14ac:dyDescent="0.2">
      <c r="A959" s="219"/>
      <c r="B959" s="220"/>
      <c r="C959" s="261" t="s">
        <v>691</v>
      </c>
      <c r="D959" s="253"/>
      <c r="E959" s="254"/>
      <c r="F959" s="223"/>
      <c r="G959" s="223"/>
      <c r="H959" s="223"/>
      <c r="I959" s="223"/>
      <c r="J959" s="223"/>
      <c r="K959" s="223"/>
      <c r="L959" s="223"/>
      <c r="M959" s="223"/>
      <c r="N959" s="222"/>
      <c r="O959" s="222"/>
      <c r="P959" s="222"/>
      <c r="Q959" s="222"/>
      <c r="R959" s="223"/>
      <c r="S959" s="223"/>
      <c r="T959" s="223"/>
      <c r="U959" s="223"/>
      <c r="V959" s="223"/>
      <c r="W959" s="223"/>
      <c r="X959" s="223"/>
      <c r="Y959" s="212"/>
      <c r="Z959" s="212"/>
      <c r="AA959" s="212"/>
      <c r="AB959" s="212"/>
      <c r="AC959" s="212"/>
      <c r="AD959" s="212"/>
      <c r="AE959" s="212"/>
      <c r="AF959" s="212"/>
      <c r="AG959" s="212" t="s">
        <v>172</v>
      </c>
      <c r="AH959" s="212">
        <v>0</v>
      </c>
      <c r="AI959" s="212"/>
      <c r="AJ959" s="212"/>
      <c r="AK959" s="212"/>
      <c r="AL959" s="212"/>
      <c r="AM959" s="212"/>
      <c r="AN959" s="212"/>
      <c r="AO959" s="212"/>
      <c r="AP959" s="212"/>
      <c r="AQ959" s="212"/>
      <c r="AR959" s="212"/>
      <c r="AS959" s="212"/>
      <c r="AT959" s="212"/>
      <c r="AU959" s="212"/>
      <c r="AV959" s="212"/>
      <c r="AW959" s="212"/>
      <c r="AX959" s="212"/>
      <c r="AY959" s="212"/>
      <c r="AZ959" s="212"/>
      <c r="BA959" s="212"/>
      <c r="BB959" s="212"/>
      <c r="BC959" s="212"/>
      <c r="BD959" s="212"/>
      <c r="BE959" s="212"/>
      <c r="BF959" s="212"/>
      <c r="BG959" s="212"/>
      <c r="BH959" s="212"/>
    </row>
    <row r="960" spans="1:60" outlineLevel="1" x14ac:dyDescent="0.2">
      <c r="A960" s="219"/>
      <c r="B960" s="220"/>
      <c r="C960" s="261" t="s">
        <v>692</v>
      </c>
      <c r="D960" s="253"/>
      <c r="E960" s="254"/>
      <c r="F960" s="223"/>
      <c r="G960" s="223"/>
      <c r="H960" s="223"/>
      <c r="I960" s="223"/>
      <c r="J960" s="223"/>
      <c r="K960" s="223"/>
      <c r="L960" s="223"/>
      <c r="M960" s="223"/>
      <c r="N960" s="222"/>
      <c r="O960" s="222"/>
      <c r="P960" s="222"/>
      <c r="Q960" s="222"/>
      <c r="R960" s="223"/>
      <c r="S960" s="223"/>
      <c r="T960" s="223"/>
      <c r="U960" s="223"/>
      <c r="V960" s="223"/>
      <c r="W960" s="223"/>
      <c r="X960" s="223"/>
      <c r="Y960" s="212"/>
      <c r="Z960" s="212"/>
      <c r="AA960" s="212"/>
      <c r="AB960" s="212"/>
      <c r="AC960" s="212"/>
      <c r="AD960" s="212"/>
      <c r="AE960" s="212"/>
      <c r="AF960" s="212"/>
      <c r="AG960" s="212" t="s">
        <v>172</v>
      </c>
      <c r="AH960" s="212">
        <v>0</v>
      </c>
      <c r="AI960" s="212"/>
      <c r="AJ960" s="212"/>
      <c r="AK960" s="212"/>
      <c r="AL960" s="212"/>
      <c r="AM960" s="212"/>
      <c r="AN960" s="212"/>
      <c r="AO960" s="212"/>
      <c r="AP960" s="212"/>
      <c r="AQ960" s="212"/>
      <c r="AR960" s="212"/>
      <c r="AS960" s="212"/>
      <c r="AT960" s="212"/>
      <c r="AU960" s="212"/>
      <c r="AV960" s="212"/>
      <c r="AW960" s="212"/>
      <c r="AX960" s="212"/>
      <c r="AY960" s="212"/>
      <c r="AZ960" s="212"/>
      <c r="BA960" s="212"/>
      <c r="BB960" s="212"/>
      <c r="BC960" s="212"/>
      <c r="BD960" s="212"/>
      <c r="BE960" s="212"/>
      <c r="BF960" s="212"/>
      <c r="BG960" s="212"/>
      <c r="BH960" s="212"/>
    </row>
    <row r="961" spans="1:60" outlineLevel="1" x14ac:dyDescent="0.2">
      <c r="A961" s="219"/>
      <c r="B961" s="220"/>
      <c r="C961" s="261" t="s">
        <v>693</v>
      </c>
      <c r="D961" s="253"/>
      <c r="E961" s="254">
        <v>40.954979999999999</v>
      </c>
      <c r="F961" s="223"/>
      <c r="G961" s="223"/>
      <c r="H961" s="223"/>
      <c r="I961" s="223"/>
      <c r="J961" s="223"/>
      <c r="K961" s="223"/>
      <c r="L961" s="223"/>
      <c r="M961" s="223"/>
      <c r="N961" s="222"/>
      <c r="O961" s="222"/>
      <c r="P961" s="222"/>
      <c r="Q961" s="222"/>
      <c r="R961" s="223"/>
      <c r="S961" s="223"/>
      <c r="T961" s="223"/>
      <c r="U961" s="223"/>
      <c r="V961" s="223"/>
      <c r="W961" s="223"/>
      <c r="X961" s="223"/>
      <c r="Y961" s="212"/>
      <c r="Z961" s="212"/>
      <c r="AA961" s="212"/>
      <c r="AB961" s="212"/>
      <c r="AC961" s="212"/>
      <c r="AD961" s="212"/>
      <c r="AE961" s="212"/>
      <c r="AF961" s="212"/>
      <c r="AG961" s="212" t="s">
        <v>172</v>
      </c>
      <c r="AH961" s="212">
        <v>0</v>
      </c>
      <c r="AI961" s="212"/>
      <c r="AJ961" s="212"/>
      <c r="AK961" s="212"/>
      <c r="AL961" s="212"/>
      <c r="AM961" s="212"/>
      <c r="AN961" s="212"/>
      <c r="AO961" s="212"/>
      <c r="AP961" s="212"/>
      <c r="AQ961" s="212"/>
      <c r="AR961" s="212"/>
      <c r="AS961" s="212"/>
      <c r="AT961" s="212"/>
      <c r="AU961" s="212"/>
      <c r="AV961" s="212"/>
      <c r="AW961" s="212"/>
      <c r="AX961" s="212"/>
      <c r="AY961" s="212"/>
      <c r="AZ961" s="212"/>
      <c r="BA961" s="212"/>
      <c r="BB961" s="212"/>
      <c r="BC961" s="212"/>
      <c r="BD961" s="212"/>
      <c r="BE961" s="212"/>
      <c r="BF961" s="212"/>
      <c r="BG961" s="212"/>
      <c r="BH961" s="212"/>
    </row>
    <row r="962" spans="1:60" x14ac:dyDescent="0.2">
      <c r="A962" s="3"/>
      <c r="B962" s="4"/>
      <c r="C962" s="250"/>
      <c r="D962" s="6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AE962">
        <v>15</v>
      </c>
      <c r="AF962">
        <v>21</v>
      </c>
      <c r="AG962" t="s">
        <v>132</v>
      </c>
    </row>
    <row r="963" spans="1:60" x14ac:dyDescent="0.2">
      <c r="A963" s="215"/>
      <c r="B963" s="216" t="s">
        <v>29</v>
      </c>
      <c r="C963" s="251"/>
      <c r="D963" s="217"/>
      <c r="E963" s="218"/>
      <c r="F963" s="218"/>
      <c r="G963" s="232">
        <f>G8+G12+G51+G252+G268+G279+G285+G292+G393+G399+G445+G447+G457+G482+G627+G662+G750+G771+G915+G922+G924+G926</f>
        <v>0</v>
      </c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AE963">
        <f>SUMIF(L7:L961,AE962,G7:G961)</f>
        <v>0</v>
      </c>
      <c r="AF963">
        <f>SUMIF(L7:L961,AF962,G7:G961)</f>
        <v>0</v>
      </c>
      <c r="AG963" t="s">
        <v>162</v>
      </c>
    </row>
    <row r="964" spans="1:60" x14ac:dyDescent="0.2">
      <c r="C964" s="252"/>
      <c r="D964" s="10"/>
      <c r="AG964" t="s">
        <v>163</v>
      </c>
    </row>
    <row r="965" spans="1:60" x14ac:dyDescent="0.2">
      <c r="D965" s="10"/>
    </row>
    <row r="966" spans="1:60" x14ac:dyDescent="0.2">
      <c r="D966" s="10"/>
    </row>
    <row r="967" spans="1:60" x14ac:dyDescent="0.2">
      <c r="D967" s="10"/>
    </row>
    <row r="968" spans="1:60" x14ac:dyDescent="0.2">
      <c r="D968" s="10"/>
    </row>
    <row r="969" spans="1:60" x14ac:dyDescent="0.2">
      <c r="D969" s="10"/>
    </row>
    <row r="970" spans="1:60" x14ac:dyDescent="0.2">
      <c r="D970" s="10"/>
    </row>
    <row r="971" spans="1:60" x14ac:dyDescent="0.2">
      <c r="D971" s="10"/>
    </row>
    <row r="972" spans="1:60" x14ac:dyDescent="0.2">
      <c r="D972" s="10"/>
    </row>
    <row r="973" spans="1:60" x14ac:dyDescent="0.2">
      <c r="D973" s="10"/>
    </row>
    <row r="974" spans="1:60" x14ac:dyDescent="0.2">
      <c r="D974" s="10"/>
    </row>
    <row r="975" spans="1:60" x14ac:dyDescent="0.2">
      <c r="D975" s="10"/>
    </row>
    <row r="976" spans="1:60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7XS98Q9nW0qOxo4HQZCyF5dhcZzapO86gMs5fWGbUc+xwA1fpvyKjtMY/2QtcnWcO9GuaBHT+QBmRO2OnYKaQ==" saltValue="KXdBWyYx4vfxWVIHTXzewA==" spinCount="100000" sheet="1"/>
  <mergeCells count="32">
    <mergeCell ref="C953:G953"/>
    <mergeCell ref="C958:G958"/>
    <mergeCell ref="C370:G370"/>
    <mergeCell ref="C395:G395"/>
    <mergeCell ref="C444:G444"/>
    <mergeCell ref="C626:G626"/>
    <mergeCell ref="C661:G661"/>
    <mergeCell ref="C948:G948"/>
    <mergeCell ref="C294:G294"/>
    <mergeCell ref="C298:G298"/>
    <mergeCell ref="C302:G302"/>
    <mergeCell ref="C324:G324"/>
    <mergeCell ref="C345:G345"/>
    <mergeCell ref="C359:G359"/>
    <mergeCell ref="C200:G200"/>
    <mergeCell ref="C209:G209"/>
    <mergeCell ref="C215:G215"/>
    <mergeCell ref="C222:G222"/>
    <mergeCell ref="C226:G226"/>
    <mergeCell ref="C254:G254"/>
    <mergeCell ref="C47:G47"/>
    <mergeCell ref="C53:G53"/>
    <mergeCell ref="C59:G59"/>
    <mergeCell ref="C65:G65"/>
    <mergeCell ref="C130:G130"/>
    <mergeCell ref="C195:G195"/>
    <mergeCell ref="A1:G1"/>
    <mergeCell ref="C2:G2"/>
    <mergeCell ref="C3:G3"/>
    <mergeCell ref="C4:G4"/>
    <mergeCell ref="C14:G14"/>
    <mergeCell ref="C34:G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00 000 Naklady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'00 000 Naklady'!Názvy_tisku</vt:lpstr>
      <vt:lpstr>'001 001 Pol'!Názvy_tisku</vt:lpstr>
      <vt:lpstr>oadresa</vt:lpstr>
      <vt:lpstr>Stavba!Objednatel</vt:lpstr>
      <vt:lpstr>Stavba!Objekt</vt:lpstr>
      <vt:lpstr>'00 000 Naklady'!Oblast_tisku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Kynyking</dc:creator>
  <cp:lastModifiedBy>Kynyking</cp:lastModifiedBy>
  <cp:lastPrinted>2019-03-19T12:27:02Z</cp:lastPrinted>
  <dcterms:created xsi:type="dcterms:W3CDTF">2009-04-08T07:15:50Z</dcterms:created>
  <dcterms:modified xsi:type="dcterms:W3CDTF">2022-04-13T09:53:31Z</dcterms:modified>
</cp:coreProperties>
</file>